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80" windowWidth="11496" windowHeight="10356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'ЗФ'!$A$1:$G$105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<sst xmlns="http://schemas.openxmlformats.org/spreadsheetml/2006/main" count="187" uniqueCount="154">
  <si>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</si>
  <si>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</si>
  <si>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</si>
  <si>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</si>
  <si>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</si>
  <si>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</si>
  <si>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</si>
  <si>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</si>
  <si>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</si>
  <si>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</si>
  <si>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</si>
  <si>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</si>
  <si>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</si>
  <si>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</si>
  <si>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</si>
  <si>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</si>
  <si>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</si>
  <si>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</si>
  <si>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</si>
  <si>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</si>
  <si>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</si>
  <si>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</si>
  <si>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</si>
  <si>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</si>
  <si>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</si>
  <si>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</si>
  <si>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</si>
  <si>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</si>
  <si>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</si>
  <si>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</si>
  <si>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</si>
  <si>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</si>
  <si>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</si>
  <si>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</si>
  <si>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</si>
  <si>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</si>
  <si>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</si>
  <si>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</si>
  <si>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</si>
  <si>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</si>
  <si>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</si>
  <si>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</si>
  <si>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</si>
  <si>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</si>
  <si>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</si>
  <si>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</si>
  <si>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</si>
  <si>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</si>
  <si>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</si>
  <si>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</si>
  <si>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</si>
  <si>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</si>
  <si>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</si>
  <si>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</si>
  <si>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</si>
  <si>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</si>
  <si>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</si>
  <si>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</si>
  <si>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</si>
  <si>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</si>
  <si>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</si>
  <si>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</si>
  <si>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</si>
  <si>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</si>
  <si>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</si>
  <si>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</si>
  <si>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</si>
  <si>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</si>
  <si>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</si>
  <si>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</si>
  <si>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</si>
  <si>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</si>
  <si>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</si>
  <si>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</si>
  <si>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</si>
  <si>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</si>
  <si>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</si>
  <si>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</si>
  <si>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</si>
  <si>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</si>
  <si>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</si>
  <si>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</si>
  <si>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</si>
  <si>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</si>
  <si>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</si>
  <si>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</si>
  <si>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</si>
  <si>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</si>
  <si>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</si>
  <si>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</si>
  <si>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</si>
  <si>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</si>
  <si>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Базова дотація</t>
  </si>
  <si>
    <t>Освітня субвенція з державного бюджету місцевим бюджетам</t>
  </si>
  <si>
    <t xml:space="preserve">Медична субвенція з державного бюджету місцевим бюджетам 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</si>
  <si>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</si>
  <si>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</si>
  <si>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</si>
  <si>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</si>
  <si>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</si>
  <si>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</si>
  <si>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</si>
  <si>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</si>
  <si>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</si>
  <si>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</si>
  <si>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5000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</si>
  <si>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</si>
  <si>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</si>
  <si>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</si>
  <si>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</si>
  <si>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План на рік  (тис.грн.)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</si>
  <si>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</si>
  <si>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</si>
  <si>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</si>
  <si>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</si>
  <si>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</si>
  <si>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 наслідків стихійного лиха</t>
  </si>
  <si>
    <t>8220</t>
  </si>
  <si>
    <t>9150</t>
  </si>
  <si>
    <t>Інші додаткові дотації з місцевого бюджету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</si>
  <si>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</si>
  <si>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</si>
  <si>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</si>
  <si>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</si>
  <si>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>8831</t>
  </si>
  <si>
    <t>7000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</si>
  <si>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</si>
  <si>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</si>
  <si>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</si>
  <si>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</si>
  <si>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</si>
  <si>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</si>
  <si>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</si>
  <si>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</si>
  <si>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</si>
  <si>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</si>
  <si>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</si>
  <si>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</si>
  <si>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8832</t>
  </si>
  <si>
    <t>9510</t>
  </si>
  <si>
    <t>9770</t>
  </si>
  <si>
    <t>Інші субвенції з місцевого бюджету</t>
  </si>
  <si>
    <t>Субвенція з місцевого бюджету  на здійснення заходів щодо  соціально-економічного розвитку  окремих територій за рахунок відповідної субвенції з державного бюджету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</si>
  <si>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</si>
  <si>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</si>
  <si>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</si>
  <si>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</si>
  <si>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 xml:space="preserve">Надання довгострокових кредитів індивідуальним забудовникам житла на селі </t>
  </si>
  <si>
    <t xml:space="preserve">Інша діяльність </t>
  </si>
  <si>
    <t>Звіт про виконання районного бюджету за I півріччя 2020 року</t>
  </si>
  <si>
    <t>Житлово-комунальне господарство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</si>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</sst>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6"/>
      <color indexed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190" fontId="10" fillId="32" borderId="0" xfId="0" applyNumberFormat="1" applyFont="1" applyFill="1" applyBorder="1" applyAlignment="1" applyProtection="1">
      <alignment horizontal="right" wrapText="1"/>
      <protection hidden="1"/>
    </xf>
    <xf numFmtId="0" fontId="6" fillId="32" borderId="0" xfId="0" applyFont="1" applyFill="1" applyAlignment="1">
      <alignment/>
    </xf>
    <xf numFmtId="19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90" fontId="6" fillId="32" borderId="0" xfId="0" applyNumberFormat="1" applyFont="1" applyFill="1" applyAlignment="1">
      <alignment/>
    </xf>
    <xf numFmtId="190" fontId="5" fillId="32" borderId="0" xfId="0" applyNumberFormat="1" applyFont="1" applyFill="1" applyBorder="1" applyAlignment="1" applyProtection="1">
      <alignment horizontal="right"/>
      <protection hidden="1"/>
    </xf>
    <xf numFmtId="190" fontId="7" fillId="32" borderId="0" xfId="0" applyNumberFormat="1" applyFont="1" applyFill="1" applyBorder="1" applyAlignment="1" applyProtection="1">
      <alignment horizontal="right" wrapText="1"/>
      <protection hidden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4" fillId="0" borderId="14" xfId="0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9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4" borderId="14" xfId="0" applyNumberFormat="1" applyFont="1" applyFill="1" applyBorder="1" applyAlignment="1" applyProtection="1">
      <alignment horizontal="right" shrinkToFit="1"/>
      <protection/>
    </xf>
    <xf numFmtId="0" fontId="14" fillId="4" borderId="12" xfId="0" applyFont="1" applyFill="1" applyBorder="1" applyAlignment="1" applyProtection="1">
      <alignment horizontal="center" wrapText="1"/>
      <protection/>
    </xf>
    <xf numFmtId="190" fontId="14" fillId="4" borderId="11" xfId="0" applyNumberFormat="1" applyFont="1" applyFill="1" applyBorder="1" applyAlignment="1">
      <alignment horizontal="right" wrapText="1" shrinkToFit="1"/>
    </xf>
    <xf numFmtId="190" fontId="14" fillId="4" borderId="13" xfId="0" applyNumberFormat="1" applyFont="1" applyFill="1" applyBorder="1" applyAlignment="1">
      <alignment horizontal="right" wrapText="1" shrinkToFit="1"/>
    </xf>
    <xf numFmtId="49" fontId="3" fillId="0" borderId="15" xfId="0" applyNumberFormat="1" applyFont="1" applyFill="1" applyBorder="1" applyAlignment="1" applyProtection="1">
      <alignment horizontal="right" vertical="top" shrinkToFit="1"/>
      <protection/>
    </xf>
    <xf numFmtId="0" fontId="3" fillId="0" borderId="16" xfId="0" applyFont="1" applyFill="1" applyBorder="1" applyAlignment="1" applyProtection="1">
      <alignment horizontal="left" vertical="top" wrapText="1"/>
      <protection/>
    </xf>
    <xf numFmtId="190" fontId="3" fillId="0" borderId="17" xfId="0" applyNumberFormat="1" applyFont="1" applyFill="1" applyBorder="1" applyAlignment="1">
      <alignment horizontal="right" wrapText="1" shrinkToFit="1"/>
    </xf>
    <xf numFmtId="190" fontId="3" fillId="0" borderId="18" xfId="0" applyNumberFormat="1" applyFont="1" applyFill="1" applyBorder="1" applyAlignment="1">
      <alignment horizontal="right" wrapText="1" shrinkToFit="1"/>
    </xf>
    <xf numFmtId="190" fontId="3" fillId="32" borderId="19" xfId="0" applyNumberFormat="1" applyFont="1" applyFill="1" applyBorder="1" applyAlignment="1">
      <alignment horizontal="right" wrapText="1" shrinkToFit="1"/>
    </xf>
    <xf numFmtId="49" fontId="3" fillId="0" borderId="20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Fill="1" applyBorder="1" applyAlignment="1" applyProtection="1">
      <alignment horizontal="left" vertical="top" wrapText="1"/>
      <protection/>
    </xf>
    <xf numFmtId="190" fontId="3" fillId="0" borderId="21" xfId="0" applyNumberFormat="1" applyFont="1" applyFill="1" applyBorder="1" applyAlignment="1">
      <alignment horizontal="right" wrapText="1" shrinkToFit="1"/>
    </xf>
    <xf numFmtId="190" fontId="3" fillId="0" borderId="0" xfId="0" applyNumberFormat="1" applyFont="1" applyFill="1" applyBorder="1" applyAlignment="1">
      <alignment horizontal="right"/>
    </xf>
    <xf numFmtId="190" fontId="3" fillId="0" borderId="22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 applyProtection="1">
      <alignment horizontal="right" vertical="top" shrinkToFit="1"/>
      <protection/>
    </xf>
    <xf numFmtId="0" fontId="3" fillId="0" borderId="24" xfId="0" applyFont="1" applyFill="1" applyBorder="1" applyAlignment="1" applyProtection="1">
      <alignment horizontal="left" vertical="top" wrapText="1"/>
      <protection/>
    </xf>
    <xf numFmtId="190" fontId="3" fillId="0" borderId="25" xfId="0" applyNumberFormat="1" applyFont="1" applyFill="1" applyBorder="1" applyAlignment="1">
      <alignment horizontal="right" wrapText="1" shrinkToFit="1"/>
    </xf>
    <xf numFmtId="190" fontId="3" fillId="0" borderId="26" xfId="0" applyNumberFormat="1" applyFont="1" applyFill="1" applyBorder="1" applyAlignment="1">
      <alignment horizontal="right" wrapText="1" shrinkToFit="1"/>
    </xf>
    <xf numFmtId="190" fontId="3" fillId="32" borderId="27" xfId="0" applyNumberFormat="1" applyFont="1" applyFill="1" applyBorder="1" applyAlignment="1">
      <alignment horizontal="right" wrapText="1" shrinkToFit="1"/>
    </xf>
    <xf numFmtId="190" fontId="3" fillId="0" borderId="22" xfId="0" applyNumberFormat="1" applyFont="1" applyFill="1" applyBorder="1" applyAlignment="1" applyProtection="1">
      <alignment horizontal="right"/>
      <protection hidden="1"/>
    </xf>
    <xf numFmtId="0" fontId="14" fillId="33" borderId="11" xfId="0" applyFont="1" applyFill="1" applyBorder="1" applyAlignment="1" applyProtection="1">
      <alignment horizontal="center" vertical="center" wrapText="1"/>
      <protection hidden="1"/>
    </xf>
    <xf numFmtId="189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90" fontId="3" fillId="0" borderId="12" xfId="0" applyNumberFormat="1" applyFont="1" applyFill="1" applyBorder="1" applyAlignment="1" applyProtection="1">
      <alignment vertical="center" wrapText="1"/>
      <protection hidden="1"/>
    </xf>
    <xf numFmtId="190" fontId="3" fillId="0" borderId="11" xfId="0" applyNumberFormat="1" applyFont="1" applyFill="1" applyBorder="1" applyAlignment="1" applyProtection="1">
      <alignment vertical="center" wrapText="1"/>
      <protection hidden="1"/>
    </xf>
    <xf numFmtId="19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32" borderId="28" xfId="0" applyNumberFormat="1" applyFont="1" applyFill="1" applyBorder="1" applyAlignment="1" applyProtection="1">
      <alignment horizontal="right" vertical="top"/>
      <protection hidden="1"/>
    </xf>
    <xf numFmtId="0" fontId="3" fillId="32" borderId="21" xfId="0" applyFont="1" applyFill="1" applyBorder="1" applyAlignment="1" applyProtection="1">
      <alignment horizontal="left" vertical="top"/>
      <protection hidden="1"/>
    </xf>
    <xf numFmtId="190" fontId="3" fillId="32" borderId="29" xfId="0" applyNumberFormat="1" applyFont="1" applyFill="1" applyBorder="1" applyAlignment="1" applyProtection="1">
      <alignment horizontal="right"/>
      <protection hidden="1"/>
    </xf>
    <xf numFmtId="190" fontId="3" fillId="32" borderId="21" xfId="0" applyNumberFormat="1" applyFont="1" applyFill="1" applyBorder="1" applyAlignment="1" applyProtection="1">
      <alignment horizontal="right"/>
      <protection hidden="1"/>
    </xf>
    <xf numFmtId="190" fontId="3" fillId="32" borderId="30" xfId="0" applyNumberFormat="1" applyFont="1" applyFill="1" applyBorder="1" applyAlignment="1" applyProtection="1">
      <alignment horizontal="right" wrapText="1"/>
      <protection hidden="1"/>
    </xf>
    <xf numFmtId="190" fontId="15" fillId="32" borderId="0" xfId="0" applyNumberFormat="1" applyFont="1" applyFill="1" applyBorder="1" applyAlignment="1" applyProtection="1">
      <alignment horizontal="right" wrapText="1"/>
      <protection hidden="1"/>
    </xf>
    <xf numFmtId="0" fontId="4" fillId="32" borderId="0" xfId="0" applyFont="1" applyFill="1" applyAlignment="1">
      <alignment/>
    </xf>
    <xf numFmtId="0" fontId="3" fillId="32" borderId="31" xfId="0" applyFont="1" applyFill="1" applyBorder="1" applyAlignment="1" applyProtection="1">
      <alignment horizontal="left" vertical="top"/>
      <protection hidden="1"/>
    </xf>
    <xf numFmtId="190" fontId="3" fillId="32" borderId="31" xfId="0" applyNumberFormat="1" applyFont="1" applyFill="1" applyBorder="1" applyAlignment="1" applyProtection="1">
      <alignment horizontal="right"/>
      <protection hidden="1"/>
    </xf>
    <xf numFmtId="190" fontId="4" fillId="32" borderId="0" xfId="0" applyNumberFormat="1" applyFont="1" applyFill="1" applyBorder="1" applyAlignment="1" applyProtection="1">
      <alignment horizontal="right" wrapText="1"/>
      <protection hidden="1"/>
    </xf>
    <xf numFmtId="190" fontId="3" fillId="32" borderId="27" xfId="0" applyNumberFormat="1" applyFont="1" applyFill="1" applyBorder="1" applyAlignment="1" applyProtection="1">
      <alignment horizontal="right" wrapText="1"/>
      <protection hidden="1"/>
    </xf>
    <xf numFmtId="0" fontId="3" fillId="32" borderId="25" xfId="0" applyFont="1" applyFill="1" applyBorder="1" applyAlignment="1" applyProtection="1">
      <alignment horizontal="left" vertical="top" wrapText="1"/>
      <protection hidden="1"/>
    </xf>
    <xf numFmtId="190" fontId="3" fillId="32" borderId="24" xfId="0" applyNumberFormat="1" applyFont="1" applyFill="1" applyBorder="1" applyAlignment="1" applyProtection="1">
      <alignment horizontal="right"/>
      <protection hidden="1"/>
    </xf>
    <xf numFmtId="190" fontId="3" fillId="32" borderId="25" xfId="0" applyNumberFormat="1" applyFont="1" applyFill="1" applyBorder="1" applyAlignment="1" applyProtection="1">
      <alignment horizontal="right"/>
      <protection hidden="1"/>
    </xf>
    <xf numFmtId="49" fontId="3" fillId="32" borderId="28" xfId="0" applyNumberFormat="1" applyFont="1" applyFill="1" applyBorder="1" applyAlignment="1" applyProtection="1">
      <alignment horizontal="right"/>
      <protection hidden="1"/>
    </xf>
    <xf numFmtId="0" fontId="3" fillId="32" borderId="17" xfId="0" applyFont="1" applyFill="1" applyBorder="1" applyAlignment="1" applyProtection="1">
      <alignment horizontal="left" vertical="top" wrapText="1"/>
      <protection hidden="1"/>
    </xf>
    <xf numFmtId="190" fontId="3" fillId="32" borderId="16" xfId="0" applyNumberFormat="1" applyFont="1" applyFill="1" applyBorder="1" applyAlignment="1" applyProtection="1">
      <alignment horizontal="right"/>
      <protection hidden="1"/>
    </xf>
    <xf numFmtId="49" fontId="3" fillId="0" borderId="25" xfId="0" applyNumberFormat="1" applyFont="1" applyFill="1" applyBorder="1" applyAlignment="1" applyProtection="1">
      <alignment horizontal="right" vertical="top"/>
      <protection hidden="1"/>
    </xf>
    <xf numFmtId="0" fontId="3" fillId="0" borderId="21" xfId="0" applyFont="1" applyFill="1" applyBorder="1" applyAlignment="1" applyProtection="1">
      <alignment horizontal="left" vertical="top" wrapText="1"/>
      <protection hidden="1"/>
    </xf>
    <xf numFmtId="190" fontId="3" fillId="0" borderId="29" xfId="0" applyNumberFormat="1" applyFont="1" applyFill="1" applyBorder="1" applyAlignment="1" applyProtection="1">
      <alignment horizontal="right"/>
      <protection hidden="1"/>
    </xf>
    <xf numFmtId="190" fontId="3" fillId="0" borderId="21" xfId="0" applyNumberFormat="1" applyFont="1" applyFill="1" applyBorder="1" applyAlignment="1" applyProtection="1">
      <alignment horizontal="right"/>
      <protection hidden="1"/>
    </xf>
    <xf numFmtId="189" fontId="14" fillId="33" borderId="32" xfId="0" applyNumberFormat="1" applyFont="1" applyFill="1" applyBorder="1" applyAlignment="1" applyProtection="1">
      <alignment horizontal="right" vertical="center" wrapText="1"/>
      <protection hidden="1"/>
    </xf>
    <xf numFmtId="49" fontId="14" fillId="33" borderId="11" xfId="0" applyNumberFormat="1" applyFont="1" applyFill="1" applyBorder="1" applyAlignment="1" applyProtection="1">
      <alignment horizontal="center" vertical="center" wrapText="1"/>
      <protection hidden="1"/>
    </xf>
    <xf numFmtId="190" fontId="14" fillId="33" borderId="12" xfId="0" applyNumberFormat="1" applyFont="1" applyFill="1" applyBorder="1" applyAlignment="1" applyProtection="1">
      <alignment horizontal="right" vertical="center"/>
      <protection hidden="1"/>
    </xf>
    <xf numFmtId="190" fontId="14" fillId="33" borderId="11" xfId="0" applyNumberFormat="1" applyFont="1" applyFill="1" applyBorder="1" applyAlignment="1" applyProtection="1">
      <alignment horizontal="right" vertical="center"/>
      <protection hidden="1"/>
    </xf>
    <xf numFmtId="190" fontId="14" fillId="33" borderId="13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33" xfId="0" applyNumberFormat="1" applyFont="1" applyFill="1" applyBorder="1" applyAlignment="1" applyProtection="1">
      <alignment horizontal="right" vertical="top" wrapText="1"/>
      <protection hidden="1"/>
    </xf>
    <xf numFmtId="10" fontId="3" fillId="0" borderId="21" xfId="0" applyNumberFormat="1" applyFont="1" applyFill="1" applyBorder="1" applyAlignment="1" applyProtection="1">
      <alignment horizontal="left" vertical="top" wrapText="1"/>
      <protection hidden="1"/>
    </xf>
    <xf numFmtId="190" fontId="3" fillId="0" borderId="24" xfId="0" applyNumberFormat="1" applyFont="1" applyFill="1" applyBorder="1" applyAlignment="1" applyProtection="1">
      <alignment horizontal="right"/>
      <protection hidden="1"/>
    </xf>
    <xf numFmtId="190" fontId="3" fillId="0" borderId="25" xfId="0" applyNumberFormat="1" applyFont="1" applyFill="1" applyBorder="1" applyAlignment="1" applyProtection="1">
      <alignment horizontal="right"/>
      <protection hidden="1"/>
    </xf>
    <xf numFmtId="190" fontId="3" fillId="0" borderId="27" xfId="0" applyNumberFormat="1" applyFont="1" applyFill="1" applyBorder="1" applyAlignment="1" applyProtection="1">
      <alignment horizontal="right" wrapText="1"/>
      <protection hidden="1"/>
    </xf>
    <xf numFmtId="189" fontId="3" fillId="0" borderId="34" xfId="0" applyNumberFormat="1" applyFont="1" applyFill="1" applyBorder="1" applyAlignment="1" applyProtection="1">
      <alignment horizontal="right" vertical="top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189" fontId="3" fillId="33" borderId="10" xfId="0" applyNumberFormat="1" applyFont="1" applyFill="1" applyBorder="1" applyAlignment="1" applyProtection="1">
      <alignment horizontal="right" vertical="center"/>
      <protection hidden="1"/>
    </xf>
    <xf numFmtId="189" fontId="3" fillId="0" borderId="28" xfId="0" applyNumberFormat="1" applyFont="1" applyFill="1" applyBorder="1" applyAlignment="1" applyProtection="1">
      <alignment horizontal="right" vertical="top" wrapText="1"/>
      <protection hidden="1"/>
    </xf>
    <xf numFmtId="10" fontId="3" fillId="0" borderId="35" xfId="0" applyNumberFormat="1" applyFont="1" applyFill="1" applyBorder="1" applyAlignment="1" applyProtection="1">
      <alignment horizontal="left" vertical="top" wrapText="1"/>
      <protection hidden="1"/>
    </xf>
    <xf numFmtId="190" fontId="3" fillId="0" borderId="36" xfId="0" applyNumberFormat="1" applyFont="1" applyFill="1" applyBorder="1" applyAlignment="1" applyProtection="1">
      <alignment horizontal="right" wrapText="1"/>
      <protection hidden="1"/>
    </xf>
    <xf numFmtId="190" fontId="3" fillId="0" borderId="35" xfId="0" applyNumberFormat="1" applyFont="1" applyFill="1" applyBorder="1" applyAlignment="1" applyProtection="1">
      <alignment horizontal="right" wrapText="1"/>
      <protection hidden="1"/>
    </xf>
    <xf numFmtId="190" fontId="3" fillId="0" borderId="37" xfId="0" applyNumberFormat="1" applyFont="1" applyFill="1" applyBorder="1" applyAlignment="1" applyProtection="1">
      <alignment horizontal="right" wrapText="1"/>
      <protection hidden="1"/>
    </xf>
    <xf numFmtId="189" fontId="3" fillId="0" borderId="34" xfId="0" applyNumberFormat="1" applyFont="1" applyFill="1" applyBorder="1" applyAlignment="1" applyProtection="1">
      <alignment horizontal="right" vertical="top" wrapText="1"/>
      <protection hidden="1"/>
    </xf>
    <xf numFmtId="10" fontId="3" fillId="0" borderId="25" xfId="0" applyNumberFormat="1" applyFont="1" applyFill="1" applyBorder="1" applyAlignment="1" applyProtection="1">
      <alignment horizontal="left" vertical="top" wrapText="1"/>
      <protection hidden="1"/>
    </xf>
    <xf numFmtId="190" fontId="3" fillId="0" borderId="24" xfId="0" applyNumberFormat="1" applyFont="1" applyFill="1" applyBorder="1" applyAlignment="1" applyProtection="1">
      <alignment horizontal="right" wrapText="1"/>
      <protection hidden="1"/>
    </xf>
    <xf numFmtId="190" fontId="3" fillId="0" borderId="25" xfId="0" applyNumberFormat="1" applyFont="1" applyFill="1" applyBorder="1" applyAlignment="1" applyProtection="1">
      <alignment horizontal="right" wrapText="1"/>
      <protection hidden="1"/>
    </xf>
    <xf numFmtId="190" fontId="3" fillId="0" borderId="0" xfId="0" applyNumberFormat="1" applyFont="1" applyFill="1" applyBorder="1" applyAlignment="1" applyProtection="1">
      <alignment horizontal="right" wrapText="1"/>
      <protection hidden="1"/>
    </xf>
    <xf numFmtId="189" fontId="14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189" fontId="14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190" fontId="14" fillId="0" borderId="12" xfId="0" applyNumberFormat="1" applyFont="1" applyFill="1" applyBorder="1" applyAlignment="1" applyProtection="1">
      <alignment horizontal="right" vertical="center" wrapText="1"/>
      <protection hidden="1"/>
    </xf>
    <xf numFmtId="190" fontId="14" fillId="0" borderId="11" xfId="0" applyNumberFormat="1" applyFont="1" applyFill="1" applyBorder="1" applyAlignment="1" applyProtection="1">
      <alignment horizontal="right" vertical="center" wrapText="1"/>
      <protection hidden="1"/>
    </xf>
    <xf numFmtId="190" fontId="14" fillId="0" borderId="38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39" xfId="0" applyNumberFormat="1" applyFont="1" applyFill="1" applyBorder="1" applyAlignment="1" applyProtection="1">
      <alignment horizontal="right" vertical="top" wrapText="1"/>
      <protection hidden="1"/>
    </xf>
    <xf numFmtId="0" fontId="3" fillId="0" borderId="40" xfId="0" applyFont="1" applyFill="1" applyBorder="1" applyAlignment="1" applyProtection="1">
      <alignment horizontal="left" vertical="top" wrapText="1"/>
      <protection hidden="1"/>
    </xf>
    <xf numFmtId="190" fontId="3" fillId="0" borderId="41" xfId="0" applyNumberFormat="1" applyFont="1" applyFill="1" applyBorder="1" applyAlignment="1" applyProtection="1">
      <alignment horizontal="right" wrapText="1"/>
      <protection hidden="1"/>
    </xf>
    <xf numFmtId="190" fontId="3" fillId="0" borderId="40" xfId="0" applyNumberFormat="1" applyFont="1" applyFill="1" applyBorder="1" applyAlignment="1" applyProtection="1">
      <alignment horizontal="right" wrapText="1"/>
      <protection hidden="1"/>
    </xf>
    <xf numFmtId="190" fontId="3" fillId="0" borderId="19" xfId="0" applyNumberFormat="1" applyFont="1" applyFill="1" applyBorder="1" applyAlignment="1" applyProtection="1">
      <alignment horizontal="right" wrapText="1"/>
      <protection hidden="1"/>
    </xf>
    <xf numFmtId="189" fontId="3" fillId="0" borderId="33" xfId="0" applyNumberFormat="1" applyFont="1" applyFill="1" applyBorder="1" applyAlignment="1" applyProtection="1">
      <alignment horizontal="right" vertical="top"/>
      <protection hidden="1"/>
    </xf>
    <xf numFmtId="0" fontId="14" fillId="0" borderId="0" xfId="0" applyFont="1" applyAlignment="1" applyProtection="1">
      <alignment horizontal="right"/>
      <protection locked="0"/>
    </xf>
    <xf numFmtId="0" fontId="17" fillId="33" borderId="11" xfId="0" applyFont="1" applyFill="1" applyBorder="1" applyAlignment="1" applyProtection="1">
      <alignment horizontal="center" vertical="center" wrapText="1"/>
      <protection hidden="1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34" borderId="25" xfId="0" applyNumberFormat="1" applyFont="1" applyFill="1" applyBorder="1" applyAlignment="1" applyProtection="1">
      <alignment horizontal="center" vertical="center" wrapText="1"/>
      <protection/>
    </xf>
    <xf numFmtId="0" fontId="17" fillId="34" borderId="25" xfId="0" applyNumberFormat="1" applyFont="1" applyFill="1" applyBorder="1" applyAlignment="1" applyProtection="1">
      <alignment horizontal="left" vertical="center" wrapText="1"/>
      <protection/>
    </xf>
    <xf numFmtId="190" fontId="18" fillId="34" borderId="36" xfId="0" applyNumberFormat="1" applyFont="1" applyFill="1" applyBorder="1" applyAlignment="1" applyProtection="1">
      <alignment vertical="center" wrapText="1"/>
      <protection hidden="1"/>
    </xf>
    <xf numFmtId="190" fontId="18" fillId="34" borderId="35" xfId="0" applyNumberFormat="1" applyFont="1" applyFill="1" applyBorder="1" applyAlignment="1" applyProtection="1">
      <alignment vertical="center" wrapText="1"/>
      <protection hidden="1"/>
    </xf>
    <xf numFmtId="190" fontId="17" fillId="34" borderId="37" xfId="53" applyNumberFormat="1" applyFont="1" applyFill="1" applyBorder="1" applyAlignment="1">
      <alignment vertical="center" wrapText="1"/>
      <protection/>
    </xf>
    <xf numFmtId="49" fontId="18" fillId="0" borderId="25" xfId="0" applyNumberFormat="1" applyFont="1" applyFill="1" applyBorder="1" applyAlignment="1" applyProtection="1">
      <alignment horizontal="right" vertical="center" wrapText="1"/>
      <protection/>
    </xf>
    <xf numFmtId="190" fontId="18" fillId="32" borderId="36" xfId="0" applyNumberFormat="1" applyFont="1" applyFill="1" applyBorder="1" applyAlignment="1" applyProtection="1">
      <alignment horizontal="right"/>
      <protection hidden="1"/>
    </xf>
    <xf numFmtId="190" fontId="18" fillId="32" borderId="35" xfId="0" applyNumberFormat="1" applyFont="1" applyFill="1" applyBorder="1" applyAlignment="1" applyProtection="1">
      <alignment horizontal="right"/>
      <protection hidden="1"/>
    </xf>
    <xf numFmtId="190" fontId="18" fillId="32" borderId="37" xfId="0" applyNumberFormat="1" applyFont="1" applyFill="1" applyBorder="1" applyAlignment="1" applyProtection="1">
      <alignment horizontal="right"/>
      <protection hidden="1"/>
    </xf>
    <xf numFmtId="49" fontId="18" fillId="32" borderId="28" xfId="0" applyNumberFormat="1" applyFont="1" applyFill="1" applyBorder="1" applyAlignment="1" applyProtection="1">
      <alignment horizontal="right" vertical="top"/>
      <protection hidden="1"/>
    </xf>
    <xf numFmtId="0" fontId="18" fillId="32" borderId="31" xfId="0" applyFont="1" applyFill="1" applyBorder="1" applyAlignment="1" applyProtection="1">
      <alignment horizontal="left" vertical="top"/>
      <protection hidden="1"/>
    </xf>
    <xf numFmtId="190" fontId="18" fillId="32" borderId="42" xfId="0" applyNumberFormat="1" applyFont="1" applyFill="1" applyBorder="1" applyAlignment="1" applyProtection="1">
      <alignment horizontal="right"/>
      <protection hidden="1"/>
    </xf>
    <xf numFmtId="190" fontId="18" fillId="32" borderId="31" xfId="0" applyNumberFormat="1" applyFont="1" applyFill="1" applyBorder="1" applyAlignment="1" applyProtection="1">
      <alignment horizontal="right"/>
      <protection hidden="1"/>
    </xf>
    <xf numFmtId="190" fontId="18" fillId="32" borderId="43" xfId="0" applyNumberFormat="1" applyFont="1" applyFill="1" applyBorder="1" applyAlignment="1" applyProtection="1">
      <alignment horizontal="right"/>
      <protection hidden="1"/>
    </xf>
    <xf numFmtId="49" fontId="18" fillId="32" borderId="25" xfId="0" applyNumberFormat="1" applyFont="1" applyFill="1" applyBorder="1" applyAlignment="1" applyProtection="1">
      <alignment horizontal="left" vertical="top" wrapText="1"/>
      <protection hidden="1"/>
    </xf>
    <xf numFmtId="190" fontId="18" fillId="32" borderId="24" xfId="0" applyNumberFormat="1" applyFont="1" applyFill="1" applyBorder="1" applyAlignment="1" applyProtection="1">
      <alignment horizontal="right"/>
      <protection hidden="1"/>
    </xf>
    <xf numFmtId="190" fontId="18" fillId="32" borderId="25" xfId="0" applyNumberFormat="1" applyFont="1" applyFill="1" applyBorder="1" applyAlignment="1" applyProtection="1">
      <alignment horizontal="right"/>
      <protection hidden="1"/>
    </xf>
    <xf numFmtId="190" fontId="18" fillId="32" borderId="27" xfId="0" applyNumberFormat="1" applyFont="1" applyFill="1" applyBorder="1" applyAlignment="1" applyProtection="1">
      <alignment horizontal="right"/>
      <protection hidden="1"/>
    </xf>
    <xf numFmtId="0" fontId="18" fillId="32" borderId="31" xfId="0" applyFont="1" applyFill="1" applyBorder="1" applyAlignment="1" applyProtection="1">
      <alignment horizontal="left" vertical="top" wrapText="1"/>
      <protection hidden="1"/>
    </xf>
    <xf numFmtId="49" fontId="18" fillId="32" borderId="44" xfId="0" applyNumberFormat="1" applyFont="1" applyFill="1" applyBorder="1" applyAlignment="1" applyProtection="1">
      <alignment horizontal="right" vertical="top"/>
      <protection hidden="1"/>
    </xf>
    <xf numFmtId="0" fontId="18" fillId="32" borderId="25" xfId="0" applyFont="1" applyFill="1" applyBorder="1" applyAlignment="1" applyProtection="1">
      <alignment horizontal="left" vertical="top" wrapText="1"/>
      <protection hidden="1"/>
    </xf>
    <xf numFmtId="189" fontId="18" fillId="32" borderId="34" xfId="0" applyNumberFormat="1" applyFont="1" applyFill="1" applyBorder="1" applyAlignment="1" applyProtection="1">
      <alignment horizontal="right" vertical="top"/>
      <protection hidden="1"/>
    </xf>
    <xf numFmtId="1" fontId="18" fillId="32" borderId="34" xfId="0" applyNumberFormat="1" applyFont="1" applyFill="1" applyBorder="1" applyAlignment="1" applyProtection="1">
      <alignment horizontal="right" vertical="top"/>
      <protection hidden="1"/>
    </xf>
    <xf numFmtId="190" fontId="18" fillId="32" borderId="24" xfId="0" applyNumberFormat="1" applyFont="1" applyFill="1" applyBorder="1" applyAlignment="1" applyProtection="1">
      <alignment horizontal="right" wrapText="1"/>
      <protection hidden="1"/>
    </xf>
    <xf numFmtId="190" fontId="18" fillId="32" borderId="25" xfId="0" applyNumberFormat="1" applyFont="1" applyFill="1" applyBorder="1" applyAlignment="1" applyProtection="1">
      <alignment horizontal="right" wrapText="1"/>
      <protection hidden="1"/>
    </xf>
    <xf numFmtId="189" fontId="18" fillId="32" borderId="45" xfId="0" applyNumberFormat="1" applyFont="1" applyFill="1" applyBorder="1" applyAlignment="1" applyProtection="1">
      <alignment horizontal="right" vertical="top" wrapText="1"/>
      <protection hidden="1"/>
    </xf>
    <xf numFmtId="0" fontId="18" fillId="32" borderId="17" xfId="0" applyFont="1" applyFill="1" applyBorder="1" applyAlignment="1" applyProtection="1">
      <alignment horizontal="left" vertical="top" wrapText="1"/>
      <protection hidden="1"/>
    </xf>
    <xf numFmtId="190" fontId="18" fillId="32" borderId="16" xfId="0" applyNumberFormat="1" applyFont="1" applyFill="1" applyBorder="1" applyAlignment="1" applyProtection="1">
      <alignment horizontal="right" wrapText="1"/>
      <protection hidden="1"/>
    </xf>
    <xf numFmtId="190" fontId="18" fillId="32" borderId="17" xfId="0" applyNumberFormat="1" applyFont="1" applyFill="1" applyBorder="1" applyAlignment="1" applyProtection="1">
      <alignment horizontal="right" wrapText="1"/>
      <protection hidden="1"/>
    </xf>
    <xf numFmtId="190" fontId="18" fillId="32" borderId="16" xfId="0" applyNumberFormat="1" applyFont="1" applyFill="1" applyBorder="1" applyAlignment="1" applyProtection="1">
      <alignment horizontal="right"/>
      <protection hidden="1"/>
    </xf>
    <xf numFmtId="190" fontId="18" fillId="32" borderId="17" xfId="0" applyNumberFormat="1" applyFont="1" applyFill="1" applyBorder="1" applyAlignment="1" applyProtection="1">
      <alignment horizontal="right"/>
      <protection hidden="1"/>
    </xf>
    <xf numFmtId="0" fontId="18" fillId="32" borderId="46" xfId="0" applyFont="1" applyFill="1" applyBorder="1" applyAlignment="1" applyProtection="1">
      <alignment horizontal="left" vertical="top" wrapText="1"/>
      <protection hidden="1"/>
    </xf>
    <xf numFmtId="190" fontId="18" fillId="32" borderId="46" xfId="0" applyNumberFormat="1" applyFont="1" applyFill="1" applyBorder="1" applyAlignment="1" applyProtection="1">
      <alignment horizontal="right"/>
      <protection hidden="1"/>
    </xf>
    <xf numFmtId="0" fontId="18" fillId="32" borderId="47" xfId="0" applyFont="1" applyFill="1" applyBorder="1" applyAlignment="1" applyProtection="1">
      <alignment horizontal="left" vertical="top" wrapText="1"/>
      <protection hidden="1"/>
    </xf>
    <xf numFmtId="190" fontId="18" fillId="32" borderId="21" xfId="0" applyNumberFormat="1" applyFont="1" applyFill="1" applyBorder="1" applyAlignment="1" applyProtection="1">
      <alignment horizontal="right"/>
      <protection hidden="1"/>
    </xf>
    <xf numFmtId="190" fontId="18" fillId="32" borderId="47" xfId="0" applyNumberFormat="1" applyFont="1" applyFill="1" applyBorder="1" applyAlignment="1" applyProtection="1">
      <alignment horizontal="right"/>
      <protection hidden="1"/>
    </xf>
    <xf numFmtId="49" fontId="18" fillId="32" borderId="15" xfId="0" applyNumberFormat="1" applyFont="1" applyFill="1" applyBorder="1" applyAlignment="1" applyProtection="1">
      <alignment horizontal="right" vertical="top"/>
      <protection hidden="1"/>
    </xf>
    <xf numFmtId="0" fontId="18" fillId="32" borderId="48" xfId="0" applyFont="1" applyFill="1" applyBorder="1" applyAlignment="1" applyProtection="1">
      <alignment horizontal="left" vertical="top" wrapText="1"/>
      <protection hidden="1"/>
    </xf>
    <xf numFmtId="190" fontId="18" fillId="32" borderId="48" xfId="0" applyNumberFormat="1" applyFont="1" applyFill="1" applyBorder="1" applyAlignment="1" applyProtection="1">
      <alignment horizontal="right"/>
      <protection hidden="1"/>
    </xf>
    <xf numFmtId="49" fontId="18" fillId="32" borderId="33" xfId="0" applyNumberFormat="1" applyFont="1" applyFill="1" applyBorder="1" applyAlignment="1" applyProtection="1">
      <alignment horizontal="right" vertical="top"/>
      <protection hidden="1"/>
    </xf>
    <xf numFmtId="0" fontId="18" fillId="32" borderId="21" xfId="0" applyFont="1" applyFill="1" applyBorder="1" applyAlignment="1" applyProtection="1">
      <alignment horizontal="left" vertical="top" wrapText="1"/>
      <protection hidden="1"/>
    </xf>
    <xf numFmtId="190" fontId="18" fillId="32" borderId="0" xfId="0" applyNumberFormat="1" applyFont="1" applyFill="1" applyBorder="1" applyAlignment="1" applyProtection="1">
      <alignment horizontal="right"/>
      <protection hidden="1"/>
    </xf>
    <xf numFmtId="190" fontId="18" fillId="32" borderId="29" xfId="0" applyNumberFormat="1" applyFont="1" applyFill="1" applyBorder="1" applyAlignment="1" applyProtection="1">
      <alignment horizontal="right"/>
      <protection hidden="1"/>
    </xf>
    <xf numFmtId="190" fontId="18" fillId="32" borderId="22" xfId="0" applyNumberFormat="1" applyFont="1" applyFill="1" applyBorder="1" applyAlignment="1" applyProtection="1">
      <alignment horizontal="right"/>
      <protection hidden="1"/>
    </xf>
    <xf numFmtId="0" fontId="19" fillId="32" borderId="25" xfId="0" applyFont="1" applyFill="1" applyBorder="1" applyAlignment="1">
      <alignment/>
    </xf>
    <xf numFmtId="49" fontId="18" fillId="32" borderId="25" xfId="0" applyNumberFormat="1" applyFont="1" applyFill="1" applyBorder="1" applyAlignment="1" applyProtection="1">
      <alignment horizontal="right" vertical="top"/>
      <protection hidden="1"/>
    </xf>
    <xf numFmtId="189" fontId="17" fillId="33" borderId="32" xfId="0" applyNumberFormat="1" applyFont="1" applyFill="1" applyBorder="1" applyAlignment="1" applyProtection="1">
      <alignment horizontal="right" vertical="center" wrapText="1"/>
      <protection hidden="1"/>
    </xf>
    <xf numFmtId="49" fontId="17" fillId="33" borderId="49" xfId="0" applyNumberFormat="1" applyFont="1" applyFill="1" applyBorder="1" applyAlignment="1" applyProtection="1">
      <alignment horizontal="center" vertical="center" wrapText="1"/>
      <protection hidden="1"/>
    </xf>
    <xf numFmtId="190" fontId="17" fillId="33" borderId="49" xfId="0" applyNumberFormat="1" applyFont="1" applyFill="1" applyBorder="1" applyAlignment="1" applyProtection="1">
      <alignment horizontal="right" vertical="center"/>
      <protection hidden="1"/>
    </xf>
    <xf numFmtId="190" fontId="17" fillId="33" borderId="50" xfId="0" applyNumberFormat="1" applyFont="1" applyFill="1" applyBorder="1" applyAlignment="1" applyProtection="1">
      <alignment horizontal="right" vertical="center"/>
      <protection hidden="1"/>
    </xf>
    <xf numFmtId="49" fontId="18" fillId="32" borderId="33" xfId="0" applyNumberFormat="1" applyFont="1" applyFill="1" applyBorder="1" applyAlignment="1" applyProtection="1">
      <alignment horizontal="right" vertical="center"/>
      <protection hidden="1"/>
    </xf>
    <xf numFmtId="189" fontId="17" fillId="33" borderId="25" xfId="0" applyNumberFormat="1" applyFont="1" applyFill="1" applyBorder="1" applyAlignment="1" applyProtection="1">
      <alignment horizontal="right" vertical="center" wrapText="1"/>
      <protection hidden="1"/>
    </xf>
    <xf numFmtId="49" fontId="17" fillId="33" borderId="25" xfId="0" applyNumberFormat="1" applyFont="1" applyFill="1" applyBorder="1" applyAlignment="1" applyProtection="1">
      <alignment horizontal="center" vertical="center" wrapText="1"/>
      <protection hidden="1"/>
    </xf>
    <xf numFmtId="190" fontId="17" fillId="33" borderId="25" xfId="0" applyNumberFormat="1" applyFont="1" applyFill="1" applyBorder="1" applyAlignment="1">
      <alignment vertical="center"/>
    </xf>
    <xf numFmtId="190" fontId="17" fillId="33" borderId="25" xfId="0" applyNumberFormat="1" applyFont="1" applyFill="1" applyBorder="1" applyAlignment="1" applyProtection="1">
      <alignment horizontal="center" vertical="center"/>
      <protection hidden="1"/>
    </xf>
    <xf numFmtId="189" fontId="18" fillId="0" borderId="33" xfId="0" applyNumberFormat="1" applyFont="1" applyFill="1" applyBorder="1" applyAlignment="1" applyProtection="1">
      <alignment horizontal="right" vertical="top" wrapText="1"/>
      <protection hidden="1"/>
    </xf>
    <xf numFmtId="10" fontId="18" fillId="0" borderId="21" xfId="0" applyNumberFormat="1" applyFont="1" applyFill="1" applyBorder="1" applyAlignment="1" applyProtection="1">
      <alignment horizontal="left" vertical="top" wrapText="1"/>
      <protection hidden="1"/>
    </xf>
    <xf numFmtId="190" fontId="18" fillId="0" borderId="29" xfId="0" applyNumberFormat="1" applyFont="1" applyFill="1" applyBorder="1" applyAlignment="1" applyProtection="1">
      <alignment horizontal="right" wrapText="1"/>
      <protection hidden="1"/>
    </xf>
    <xf numFmtId="190" fontId="18" fillId="0" borderId="21" xfId="0" applyNumberFormat="1" applyFont="1" applyFill="1" applyBorder="1" applyAlignment="1" applyProtection="1">
      <alignment horizontal="right" wrapText="1"/>
      <protection hidden="1"/>
    </xf>
    <xf numFmtId="190" fontId="18" fillId="0" borderId="22" xfId="0" applyNumberFormat="1" applyFont="1" applyFill="1" applyBorder="1" applyAlignment="1" applyProtection="1">
      <alignment horizontal="right" wrapText="1"/>
      <protection hidden="1"/>
    </xf>
    <xf numFmtId="190" fontId="20" fillId="0" borderId="29" xfId="0" applyNumberFormat="1" applyFont="1" applyFill="1" applyBorder="1" applyAlignment="1" applyProtection="1">
      <alignment horizontal="right" wrapText="1"/>
      <protection hidden="1"/>
    </xf>
    <xf numFmtId="190" fontId="20" fillId="0" borderId="21" xfId="0" applyNumberFormat="1" applyFont="1" applyFill="1" applyBorder="1" applyAlignment="1" applyProtection="1">
      <alignment horizontal="right" wrapText="1"/>
      <protection hidden="1"/>
    </xf>
    <xf numFmtId="189" fontId="17" fillId="33" borderId="10" xfId="0" applyNumberFormat="1" applyFont="1" applyFill="1" applyBorder="1" applyAlignment="1" applyProtection="1">
      <alignment horizontal="right" vertical="center"/>
      <protection hidden="1"/>
    </xf>
    <xf numFmtId="190" fontId="17" fillId="33" borderId="12" xfId="0" applyNumberFormat="1" applyFont="1" applyFill="1" applyBorder="1" applyAlignment="1" applyProtection="1">
      <alignment horizontal="right" vertical="center"/>
      <protection hidden="1"/>
    </xf>
    <xf numFmtId="190" fontId="17" fillId="33" borderId="12" xfId="0" applyNumberFormat="1" applyFont="1" applyFill="1" applyBorder="1" applyAlignment="1" applyProtection="1">
      <alignment horizontal="right" vertical="center" shrinkToFit="1"/>
      <protection hidden="1"/>
    </xf>
    <xf numFmtId="190" fontId="17" fillId="33" borderId="13" xfId="0" applyNumberFormat="1" applyFont="1" applyFill="1" applyBorder="1" applyAlignment="1" applyProtection="1">
      <alignment horizontal="right" vertical="center"/>
      <protection hidden="1"/>
    </xf>
    <xf numFmtId="49" fontId="18" fillId="32" borderId="31" xfId="0" applyNumberFormat="1" applyFont="1" applyFill="1" applyBorder="1" applyAlignment="1" applyProtection="1">
      <alignment horizontal="right" vertical="center"/>
      <protection hidden="1"/>
    </xf>
    <xf numFmtId="49" fontId="18" fillId="32" borderId="21" xfId="0" applyNumberFormat="1" applyFont="1" applyFill="1" applyBorder="1" applyAlignment="1" applyProtection="1">
      <alignment horizontal="right" vertical="center"/>
      <protection hidden="1"/>
    </xf>
    <xf numFmtId="1" fontId="3" fillId="32" borderId="34" xfId="0" applyNumberFormat="1" applyFont="1" applyFill="1" applyBorder="1" applyAlignment="1" applyProtection="1">
      <alignment horizontal="right" vertical="top"/>
      <protection hidden="1"/>
    </xf>
    <xf numFmtId="49" fontId="18" fillId="32" borderId="15" xfId="0" applyNumberFormat="1" applyFont="1" applyFill="1" applyBorder="1" applyAlignment="1" applyProtection="1">
      <alignment horizontal="right" vertical="top"/>
      <protection/>
    </xf>
    <xf numFmtId="0" fontId="18" fillId="32" borderId="17" xfId="0" applyFont="1" applyFill="1" applyBorder="1" applyAlignment="1" applyProtection="1">
      <alignment horizontal="left" vertical="top" wrapText="1"/>
      <protection/>
    </xf>
    <xf numFmtId="190" fontId="18" fillId="32" borderId="17" xfId="0" applyNumberFormat="1" applyFont="1" applyFill="1" applyBorder="1" applyAlignment="1">
      <alignment horizontal="right" wrapText="1" shrinkToFit="1"/>
    </xf>
    <xf numFmtId="190" fontId="18" fillId="32" borderId="51" xfId="0" applyNumberFormat="1" applyFont="1" applyFill="1" applyBorder="1" applyAlignment="1">
      <alignment horizontal="right"/>
    </xf>
    <xf numFmtId="190" fontId="18" fillId="32" borderId="17" xfId="0" applyNumberFormat="1" applyFont="1" applyFill="1" applyBorder="1" applyAlignment="1">
      <alignment horizontal="right"/>
    </xf>
    <xf numFmtId="190" fontId="18" fillId="32" borderId="52" xfId="0" applyNumberFormat="1" applyFont="1" applyFill="1" applyBorder="1" applyAlignment="1">
      <alignment horizontal="right" wrapText="1" shrinkToFit="1"/>
    </xf>
    <xf numFmtId="49" fontId="18" fillId="32" borderId="20" xfId="0" applyNumberFormat="1" applyFont="1" applyFill="1" applyBorder="1" applyAlignment="1" applyProtection="1">
      <alignment horizontal="right" vertical="top"/>
      <protection/>
    </xf>
    <xf numFmtId="0" fontId="18" fillId="32" borderId="21" xfId="0" applyFont="1" applyFill="1" applyBorder="1" applyAlignment="1" applyProtection="1">
      <alignment horizontal="left" vertical="top" wrapText="1"/>
      <protection/>
    </xf>
    <xf numFmtId="190" fontId="18" fillId="32" borderId="21" xfId="0" applyNumberFormat="1" applyFont="1" applyFill="1" applyBorder="1" applyAlignment="1">
      <alignment horizontal="right" wrapText="1" shrinkToFit="1"/>
    </xf>
    <xf numFmtId="190" fontId="18" fillId="32" borderId="0" xfId="0" applyNumberFormat="1" applyFont="1" applyFill="1" applyBorder="1" applyAlignment="1">
      <alignment horizontal="right"/>
    </xf>
    <xf numFmtId="190" fontId="18" fillId="32" borderId="21" xfId="0" applyNumberFormat="1" applyFont="1" applyFill="1" applyBorder="1" applyAlignment="1">
      <alignment horizontal="right"/>
    </xf>
    <xf numFmtId="190" fontId="18" fillId="32" borderId="53" xfId="0" applyNumberFormat="1" applyFont="1" applyFill="1" applyBorder="1" applyAlignment="1">
      <alignment horizontal="right" wrapText="1" shrinkToFit="1"/>
    </xf>
    <xf numFmtId="190" fontId="5" fillId="32" borderId="0" xfId="0" applyNumberFormat="1" applyFont="1" applyFill="1" applyBorder="1" applyAlignment="1" applyProtection="1">
      <alignment horizontal="right" wrapText="1"/>
      <protection hidden="1"/>
    </xf>
    <xf numFmtId="49" fontId="18" fillId="32" borderId="54" xfId="0" applyNumberFormat="1" applyFont="1" applyFill="1" applyBorder="1" applyAlignment="1" applyProtection="1">
      <alignment horizontal="right" vertical="top"/>
      <protection/>
    </xf>
    <xf numFmtId="0" fontId="18" fillId="32" borderId="31" xfId="0" applyFont="1" applyFill="1" applyBorder="1" applyAlignment="1" applyProtection="1">
      <alignment horizontal="left" vertical="top" wrapText="1"/>
      <protection/>
    </xf>
    <xf numFmtId="190" fontId="18" fillId="32" borderId="31" xfId="0" applyNumberFormat="1" applyFont="1" applyFill="1" applyBorder="1" applyAlignment="1">
      <alignment horizontal="right" wrapText="1" shrinkToFit="1"/>
    </xf>
    <xf numFmtId="190" fontId="18" fillId="32" borderId="55" xfId="0" applyNumberFormat="1" applyFont="1" applyFill="1" applyBorder="1" applyAlignment="1">
      <alignment horizontal="right"/>
    </xf>
    <xf numFmtId="190" fontId="18" fillId="32" borderId="56" xfId="0" applyNumberFormat="1" applyFont="1" applyFill="1" applyBorder="1" applyAlignment="1">
      <alignment horizontal="right" wrapText="1" shrinkToFit="1"/>
    </xf>
    <xf numFmtId="189" fontId="17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17" fillId="32" borderId="11" xfId="0" applyFont="1" applyFill="1" applyBorder="1" applyAlignment="1" applyProtection="1">
      <alignment horizontal="center" vertical="center" wrapText="1"/>
      <protection hidden="1"/>
    </xf>
    <xf numFmtId="190" fontId="17" fillId="32" borderId="12" xfId="0" applyNumberFormat="1" applyFont="1" applyFill="1" applyBorder="1" applyAlignment="1" applyProtection="1">
      <alignment horizontal="right" vertical="center" wrapText="1"/>
      <protection hidden="1"/>
    </xf>
    <xf numFmtId="190" fontId="17" fillId="32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32" borderId="11" xfId="0" applyNumberFormat="1" applyFont="1" applyFill="1" applyBorder="1" applyAlignment="1" applyProtection="1">
      <alignment horizontal="center" vertical="center" wrapText="1"/>
      <protection hidden="1"/>
    </xf>
    <xf numFmtId="190" fontId="17" fillId="32" borderId="12" xfId="0" applyNumberFormat="1" applyFont="1" applyFill="1" applyBorder="1" applyAlignment="1" applyProtection="1">
      <alignment horizontal="right" vertical="center"/>
      <protection hidden="1"/>
    </xf>
    <xf numFmtId="190" fontId="17" fillId="32" borderId="11" xfId="0" applyNumberFormat="1" applyFont="1" applyFill="1" applyBorder="1" applyAlignment="1" applyProtection="1">
      <alignment horizontal="right" vertical="center" wrapText="1"/>
      <protection hidden="1"/>
    </xf>
    <xf numFmtId="190" fontId="7" fillId="32" borderId="0" xfId="0" applyNumberFormat="1" applyFont="1" applyFill="1" applyBorder="1" applyAlignment="1" applyProtection="1">
      <alignment horizontal="right" vertical="center"/>
      <protection hidden="1"/>
    </xf>
    <xf numFmtId="0" fontId="6" fillId="32" borderId="0" xfId="0" applyFont="1" applyFill="1" applyAlignment="1">
      <alignment vertical="center"/>
    </xf>
    <xf numFmtId="0" fontId="17" fillId="32" borderId="11" xfId="0" applyFont="1" applyFill="1" applyBorder="1" applyAlignment="1" applyProtection="1">
      <alignment horizontal="center" vertical="center" wrapText="1"/>
      <protection/>
    </xf>
    <xf numFmtId="189" fontId="3" fillId="32" borderId="34" xfId="0" applyNumberFormat="1" applyFont="1" applyFill="1" applyBorder="1" applyAlignment="1" applyProtection="1">
      <alignment horizontal="right" vertical="top"/>
      <protection hidden="1"/>
    </xf>
    <xf numFmtId="190" fontId="3" fillId="32" borderId="27" xfId="0" applyNumberFormat="1" applyFont="1" applyFill="1" applyBorder="1" applyAlignment="1" applyProtection="1">
      <alignment horizontal="right"/>
      <protection hidden="1"/>
    </xf>
    <xf numFmtId="189" fontId="3" fillId="32" borderId="33" xfId="0" applyNumberFormat="1" applyFont="1" applyFill="1" applyBorder="1" applyAlignment="1" applyProtection="1">
      <alignment horizontal="right" vertical="top"/>
      <protection hidden="1"/>
    </xf>
    <xf numFmtId="0" fontId="3" fillId="32" borderId="21" xfId="0" applyFont="1" applyFill="1" applyBorder="1" applyAlignment="1" applyProtection="1">
      <alignment horizontal="left" vertical="top" wrapText="1"/>
      <protection hidden="1"/>
    </xf>
    <xf numFmtId="190" fontId="3" fillId="32" borderId="22" xfId="0" applyNumberFormat="1" applyFont="1" applyFill="1" applyBorder="1" applyAlignment="1" applyProtection="1">
      <alignment horizontal="right"/>
      <protection hidden="1"/>
    </xf>
    <xf numFmtId="2" fontId="4" fillId="32" borderId="0" xfId="0" applyNumberFormat="1" applyFont="1" applyFill="1" applyAlignment="1">
      <alignment/>
    </xf>
    <xf numFmtId="189" fontId="14" fillId="32" borderId="10" xfId="0" applyNumberFormat="1" applyFont="1" applyFill="1" applyBorder="1" applyAlignment="1" applyProtection="1">
      <alignment horizontal="right" vertical="center" wrapText="1"/>
      <protection hidden="1"/>
    </xf>
    <xf numFmtId="49" fontId="14" fillId="32" borderId="11" xfId="0" applyNumberFormat="1" applyFont="1" applyFill="1" applyBorder="1" applyAlignment="1" applyProtection="1">
      <alignment horizontal="center" vertical="center" wrapText="1"/>
      <protection hidden="1"/>
    </xf>
    <xf numFmtId="190" fontId="14" fillId="32" borderId="12" xfId="0" applyNumberFormat="1" applyFont="1" applyFill="1" applyBorder="1" applyAlignment="1" applyProtection="1">
      <alignment horizontal="right" vertical="center"/>
      <protection hidden="1"/>
    </xf>
    <xf numFmtId="190" fontId="14" fillId="32" borderId="11" xfId="0" applyNumberFormat="1" applyFont="1" applyFill="1" applyBorder="1" applyAlignment="1" applyProtection="1">
      <alignment horizontal="right" vertical="center"/>
      <protection hidden="1"/>
    </xf>
    <xf numFmtId="190" fontId="14" fillId="32" borderId="13" xfId="0" applyNumberFormat="1" applyFont="1" applyFill="1" applyBorder="1" applyAlignment="1" applyProtection="1">
      <alignment horizontal="right" vertical="center" wrapText="1"/>
      <protection hidden="1"/>
    </xf>
    <xf numFmtId="190" fontId="4" fillId="32" borderId="0" xfId="0" applyNumberFormat="1" applyFont="1" applyFill="1" applyAlignment="1">
      <alignment/>
    </xf>
    <xf numFmtId="189" fontId="18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17" fillId="32" borderId="11" xfId="0" applyFont="1" applyFill="1" applyBorder="1" applyAlignment="1" applyProtection="1">
      <alignment horizontal="center" vertical="center" wrapText="1"/>
      <protection locked="0"/>
    </xf>
    <xf numFmtId="190" fontId="18" fillId="32" borderId="12" xfId="0" applyNumberFormat="1" applyFont="1" applyFill="1" applyBorder="1" applyAlignment="1" applyProtection="1">
      <alignment vertical="center" wrapText="1"/>
      <protection hidden="1"/>
    </xf>
    <xf numFmtId="190" fontId="18" fillId="32" borderId="11" xfId="0" applyNumberFormat="1" applyFont="1" applyFill="1" applyBorder="1" applyAlignment="1" applyProtection="1">
      <alignment vertical="center" wrapText="1"/>
      <protection hidden="1"/>
    </xf>
    <xf numFmtId="190" fontId="17" fillId="32" borderId="13" xfId="53" applyNumberFormat="1" applyFont="1" applyFill="1" applyBorder="1" applyAlignment="1">
      <alignment vertical="center" wrapText="1"/>
      <protection/>
    </xf>
    <xf numFmtId="190" fontId="6" fillId="32" borderId="0" xfId="0" applyNumberFormat="1" applyFont="1" applyFill="1" applyAlignment="1">
      <alignment vertical="center"/>
    </xf>
    <xf numFmtId="0" fontId="18" fillId="32" borderId="40" xfId="0" applyFont="1" applyFill="1" applyBorder="1" applyAlignment="1" applyProtection="1">
      <alignment horizontal="left" vertical="top" wrapText="1"/>
      <protection hidden="1"/>
    </xf>
    <xf numFmtId="190" fontId="18" fillId="32" borderId="41" xfId="0" applyNumberFormat="1" applyFont="1" applyFill="1" applyBorder="1" applyAlignment="1" applyProtection="1">
      <alignment horizontal="right"/>
      <protection hidden="1"/>
    </xf>
    <xf numFmtId="190" fontId="18" fillId="32" borderId="40" xfId="0" applyNumberFormat="1" applyFont="1" applyFill="1" applyBorder="1" applyAlignment="1" applyProtection="1">
      <alignment horizontal="right"/>
      <protection hidden="1"/>
    </xf>
    <xf numFmtId="190" fontId="18" fillId="32" borderId="19" xfId="0" applyNumberFormat="1" applyFont="1" applyFill="1" applyBorder="1" applyAlignment="1" applyProtection="1">
      <alignment horizontal="right"/>
      <protection hidden="1"/>
    </xf>
    <xf numFmtId="0" fontId="18" fillId="32" borderId="57" xfId="0" applyFont="1" applyFill="1" applyBorder="1" applyAlignment="1" applyProtection="1">
      <alignment horizontal="left" wrapText="1"/>
      <protection hidden="1"/>
    </xf>
    <xf numFmtId="190" fontId="18" fillId="32" borderId="58" xfId="0" applyNumberFormat="1" applyFont="1" applyFill="1" applyBorder="1" applyAlignment="1" applyProtection="1">
      <alignment horizontal="right"/>
      <protection hidden="1"/>
    </xf>
    <xf numFmtId="190" fontId="18" fillId="32" borderId="57" xfId="0" applyNumberFormat="1" applyFont="1" applyFill="1" applyBorder="1" applyAlignment="1" applyProtection="1">
      <alignment horizontal="right"/>
      <protection hidden="1"/>
    </xf>
    <xf numFmtId="190" fontId="18" fillId="32" borderId="59" xfId="0" applyNumberFormat="1" applyFont="1" applyFill="1" applyBorder="1" applyAlignment="1" applyProtection="1">
      <alignment horizontal="right"/>
      <protection hidden="1"/>
    </xf>
    <xf numFmtId="190" fontId="7" fillId="32" borderId="0" xfId="0" applyNumberFormat="1" applyFont="1" applyFill="1" applyBorder="1" applyAlignment="1" applyProtection="1">
      <alignment horizontal="right"/>
      <protection hidden="1"/>
    </xf>
    <xf numFmtId="49" fontId="3" fillId="32" borderId="25" xfId="0" applyNumberFormat="1" applyFont="1" applyFill="1" applyBorder="1" applyAlignment="1" applyProtection="1">
      <alignment horizontal="right" vertical="center"/>
      <protection hidden="1"/>
    </xf>
    <xf numFmtId="0" fontId="3" fillId="32" borderId="57" xfId="0" applyFont="1" applyFill="1" applyBorder="1" applyAlignment="1" applyProtection="1">
      <alignment horizontal="left" wrapText="1"/>
      <protection hidden="1"/>
    </xf>
    <xf numFmtId="190" fontId="3" fillId="32" borderId="24" xfId="0" applyNumberFormat="1" applyFont="1" applyFill="1" applyBorder="1" applyAlignment="1" applyProtection="1">
      <alignment horizontal="right" wrapText="1"/>
      <protection hidden="1"/>
    </xf>
    <xf numFmtId="190" fontId="3" fillId="32" borderId="25" xfId="0" applyNumberFormat="1" applyFont="1" applyFill="1" applyBorder="1" applyAlignment="1" applyProtection="1">
      <alignment horizontal="right" wrapText="1"/>
      <protection hidden="1"/>
    </xf>
    <xf numFmtId="10" fontId="3" fillId="32" borderId="25" xfId="0" applyNumberFormat="1" applyFont="1" applyFill="1" applyBorder="1" applyAlignment="1" applyProtection="1">
      <alignment horizontal="left" wrapText="1"/>
      <protection hidden="1"/>
    </xf>
    <xf numFmtId="190" fontId="3" fillId="32" borderId="42" xfId="0" applyNumberFormat="1" applyFont="1" applyFill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/>
      <protection locked="0"/>
    </xf>
    <xf numFmtId="0" fontId="14" fillId="0" borderId="14" xfId="0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19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right" vertical="top" wrapText="1"/>
      <protection locked="0"/>
    </xf>
    <xf numFmtId="0" fontId="17" fillId="4" borderId="14" xfId="0" applyNumberFormat="1" applyFont="1" applyFill="1" applyBorder="1" applyAlignment="1" applyProtection="1">
      <alignment horizontal="right" shrinkToFit="1"/>
      <protection/>
    </xf>
    <xf numFmtId="0" fontId="17" fillId="4" borderId="12" xfId="0" applyFont="1" applyFill="1" applyBorder="1" applyAlignment="1" applyProtection="1">
      <alignment horizontal="center" wrapText="1"/>
      <protection/>
    </xf>
    <xf numFmtId="190" fontId="17" fillId="4" borderId="11" xfId="0" applyNumberFormat="1" applyFont="1" applyFill="1" applyBorder="1" applyAlignment="1">
      <alignment horizontal="right" wrapText="1" shrinkToFit="1"/>
    </xf>
    <xf numFmtId="190" fontId="17" fillId="4" borderId="38" xfId="0" applyNumberFormat="1" applyFont="1" applyFill="1" applyBorder="1" applyAlignment="1">
      <alignment horizontal="right" wrapText="1" shrinkToFit="1"/>
    </xf>
    <xf numFmtId="0" fontId="18" fillId="0" borderId="15" xfId="0" applyFont="1" applyFill="1" applyBorder="1" applyAlignment="1" applyProtection="1">
      <alignment horizontal="right" vertical="top" wrapText="1"/>
      <protection locked="0"/>
    </xf>
    <xf numFmtId="0" fontId="18" fillId="0" borderId="17" xfId="0" applyFont="1" applyFill="1" applyBorder="1" applyAlignment="1" applyProtection="1">
      <alignment horizontal="left" vertical="top" wrapText="1"/>
      <protection locked="0"/>
    </xf>
    <xf numFmtId="190" fontId="18" fillId="0" borderId="17" xfId="0" applyNumberFormat="1" applyFont="1" applyFill="1" applyBorder="1" applyAlignment="1" applyProtection="1">
      <alignment wrapText="1"/>
      <protection/>
    </xf>
    <xf numFmtId="190" fontId="18" fillId="0" borderId="30" xfId="0" applyNumberFormat="1" applyFont="1" applyFill="1" applyBorder="1" applyAlignment="1" applyProtection="1">
      <alignment horizontal="right" wrapText="1"/>
      <protection/>
    </xf>
    <xf numFmtId="49" fontId="18" fillId="0" borderId="20" xfId="0" applyNumberFormat="1" applyFont="1" applyFill="1" applyBorder="1" applyAlignment="1" applyProtection="1">
      <alignment horizontal="right" vertical="top"/>
      <protection/>
    </xf>
    <xf numFmtId="0" fontId="18" fillId="0" borderId="21" xfId="0" applyFont="1" applyFill="1" applyBorder="1" applyAlignment="1" applyProtection="1">
      <alignment horizontal="left" vertical="top" wrapText="1"/>
      <protection/>
    </xf>
    <xf numFmtId="190" fontId="18" fillId="0" borderId="21" xfId="0" applyNumberFormat="1" applyFont="1" applyFill="1" applyBorder="1" applyAlignment="1">
      <alignment horizontal="right" wrapText="1" shrinkToFit="1"/>
    </xf>
    <xf numFmtId="190" fontId="18" fillId="0" borderId="0" xfId="0" applyNumberFormat="1" applyFont="1" applyFill="1" applyBorder="1" applyAlignment="1">
      <alignment horizontal="right"/>
    </xf>
    <xf numFmtId="190" fontId="18" fillId="0" borderId="21" xfId="0" applyNumberFormat="1" applyFont="1" applyFill="1" applyBorder="1" applyAlignment="1">
      <alignment horizontal="right"/>
    </xf>
    <xf numFmtId="190" fontId="18" fillId="0" borderId="53" xfId="0" applyNumberFormat="1" applyFont="1" applyFill="1" applyBorder="1" applyAlignment="1">
      <alignment horizontal="right" wrapText="1" shrinkToFit="1"/>
    </xf>
    <xf numFmtId="190" fontId="3" fillId="0" borderId="0" xfId="0" applyNumberFormat="1" applyFont="1" applyAlignment="1" applyProtection="1">
      <alignment/>
      <protection locked="0"/>
    </xf>
    <xf numFmtId="0" fontId="18" fillId="0" borderId="23" xfId="0" applyFont="1" applyFill="1" applyBorder="1" applyAlignment="1" applyProtection="1">
      <alignment horizontal="right" vertical="top" wrapText="1"/>
      <protection locked="0"/>
    </xf>
    <xf numFmtId="0" fontId="18" fillId="0" borderId="25" xfId="0" applyFont="1" applyFill="1" applyBorder="1" applyAlignment="1" applyProtection="1">
      <alignment horizontal="left" vertical="top" wrapText="1"/>
      <protection locked="0"/>
    </xf>
    <xf numFmtId="190" fontId="18" fillId="0" borderId="25" xfId="0" applyNumberFormat="1" applyFont="1" applyFill="1" applyBorder="1" applyAlignment="1" applyProtection="1">
      <alignment wrapText="1"/>
      <protection/>
    </xf>
    <xf numFmtId="0" fontId="18" fillId="0" borderId="15" xfId="0" applyFont="1" applyBorder="1" applyAlignment="1" applyProtection="1">
      <alignment horizontal="righ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190" fontId="18" fillId="0" borderId="17" xfId="0" applyNumberFormat="1" applyFont="1" applyFill="1" applyBorder="1" applyAlignment="1" applyProtection="1">
      <alignment horizontal="right" wrapText="1"/>
      <protection/>
    </xf>
    <xf numFmtId="49" fontId="18" fillId="0" borderId="23" xfId="0" applyNumberFormat="1" applyFont="1" applyFill="1" applyBorder="1" applyAlignment="1" applyProtection="1">
      <alignment horizontal="right" vertical="top"/>
      <protection/>
    </xf>
    <xf numFmtId="0" fontId="18" fillId="0" borderId="25" xfId="0" applyFont="1" applyFill="1" applyBorder="1" applyAlignment="1" applyProtection="1">
      <alignment horizontal="left" vertical="top" wrapText="1"/>
      <protection/>
    </xf>
    <xf numFmtId="190" fontId="18" fillId="0" borderId="25" xfId="0" applyNumberFormat="1" applyFont="1" applyFill="1" applyBorder="1" applyAlignment="1">
      <alignment horizontal="right" wrapText="1" shrinkToFit="1"/>
    </xf>
    <xf numFmtId="190" fontId="18" fillId="0" borderId="60" xfId="0" applyNumberFormat="1" applyFont="1" applyFill="1" applyBorder="1" applyAlignment="1">
      <alignment horizontal="right"/>
    </xf>
    <xf numFmtId="190" fontId="18" fillId="0" borderId="25" xfId="0" applyNumberFormat="1" applyFont="1" applyFill="1" applyBorder="1" applyAlignment="1">
      <alignment horizontal="right"/>
    </xf>
    <xf numFmtId="49" fontId="18" fillId="0" borderId="25" xfId="0" applyNumberFormat="1" applyFont="1" applyFill="1" applyBorder="1" applyAlignment="1" applyProtection="1">
      <alignment horizontal="right" vertical="top"/>
      <protection/>
    </xf>
    <xf numFmtId="190" fontId="18" fillId="0" borderId="61" xfId="0" applyNumberFormat="1" applyFont="1" applyFill="1" applyBorder="1" applyAlignment="1">
      <alignment horizontal="right" wrapText="1" shrinkToFit="1"/>
    </xf>
    <xf numFmtId="0" fontId="18" fillId="0" borderId="20" xfId="0" applyFont="1" applyBorder="1" applyAlignment="1" applyProtection="1">
      <alignment horizontal="right" vertical="top" wrapText="1"/>
      <protection locked="0"/>
    </xf>
    <xf numFmtId="0" fontId="18" fillId="0" borderId="21" xfId="0" applyFont="1" applyBorder="1" applyAlignment="1" applyProtection="1">
      <alignment horizontal="left" vertical="top" wrapText="1"/>
      <protection locked="0"/>
    </xf>
    <xf numFmtId="190" fontId="18" fillId="0" borderId="21" xfId="0" applyNumberFormat="1" applyFont="1" applyFill="1" applyBorder="1" applyAlignment="1" applyProtection="1">
      <alignment wrapText="1"/>
      <protection locked="0"/>
    </xf>
    <xf numFmtId="190" fontId="18" fillId="0" borderId="21" xfId="0" applyNumberFormat="1" applyFont="1" applyFill="1" applyBorder="1" applyAlignment="1" applyProtection="1">
      <alignment horizontal="right" wrapText="1"/>
      <protection/>
    </xf>
    <xf numFmtId="190" fontId="18" fillId="0" borderId="22" xfId="0" applyNumberFormat="1" applyFont="1" applyFill="1" applyBorder="1" applyAlignment="1" applyProtection="1">
      <alignment horizontal="right" wrapText="1"/>
      <protection/>
    </xf>
    <xf numFmtId="0" fontId="18" fillId="33" borderId="14" xfId="0" applyFont="1" applyFill="1" applyBorder="1" applyAlignment="1" applyProtection="1">
      <alignment horizontal="right" vertical="center" wrapText="1"/>
      <protection locked="0"/>
    </xf>
    <xf numFmtId="190" fontId="17" fillId="33" borderId="11" xfId="0" applyNumberFormat="1" applyFont="1" applyFill="1" applyBorder="1" applyAlignment="1" applyProtection="1">
      <alignment vertical="center" wrapText="1"/>
      <protection/>
    </xf>
    <xf numFmtId="190" fontId="17" fillId="33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NumberFormat="1" applyFont="1" applyFill="1" applyBorder="1" applyAlignment="1" applyProtection="1">
      <alignment vertical="center" wrapText="1"/>
      <protection/>
    </xf>
    <xf numFmtId="190" fontId="17" fillId="0" borderId="17" xfId="0" applyNumberFormat="1" applyFont="1" applyFill="1" applyBorder="1" applyAlignment="1" applyProtection="1">
      <alignment wrapText="1"/>
      <protection/>
    </xf>
    <xf numFmtId="190" fontId="17" fillId="0" borderId="17" xfId="0" applyNumberFormat="1" applyFont="1" applyFill="1" applyBorder="1" applyAlignment="1" applyProtection="1">
      <alignment horizontal="right" wrapText="1"/>
      <protection/>
    </xf>
    <xf numFmtId="190" fontId="17" fillId="0" borderId="30" xfId="0" applyNumberFormat="1" applyFont="1" applyFill="1" applyBorder="1" applyAlignment="1" applyProtection="1">
      <alignment horizontal="right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vertical="center" wrapText="1"/>
      <protection/>
    </xf>
    <xf numFmtId="191" fontId="3" fillId="0" borderId="0" xfId="0" applyNumberFormat="1" applyFont="1" applyAlignment="1" applyProtection="1">
      <alignment/>
      <protection locked="0"/>
    </xf>
    <xf numFmtId="190" fontId="17" fillId="0" borderId="25" xfId="0" applyNumberFormat="1" applyFont="1" applyFill="1" applyBorder="1" applyAlignment="1">
      <alignment horizontal="right" wrapText="1" shrinkToFit="1"/>
    </xf>
    <xf numFmtId="0" fontId="18" fillId="0" borderId="25" xfId="0" applyFont="1" applyBorder="1" applyAlignment="1">
      <alignment horizontal="left" vertical="center" wrapText="1"/>
    </xf>
    <xf numFmtId="190" fontId="18" fillId="0" borderId="25" xfId="0" applyNumberFormat="1" applyFont="1" applyFill="1" applyBorder="1" applyAlignment="1" applyProtection="1">
      <alignment horizontal="right" wrapText="1"/>
      <protection/>
    </xf>
    <xf numFmtId="190" fontId="18" fillId="0" borderId="27" xfId="0" applyNumberFormat="1" applyFont="1" applyFill="1" applyBorder="1" applyAlignment="1" applyProtection="1">
      <alignment horizontal="right" wrapText="1"/>
      <protection/>
    </xf>
    <xf numFmtId="190" fontId="3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190" fontId="17" fillId="0" borderId="21" xfId="0" applyNumberFormat="1" applyFont="1" applyFill="1" applyBorder="1" applyAlignment="1">
      <alignment horizontal="right" wrapText="1" shrinkToFit="1"/>
    </xf>
    <xf numFmtId="190" fontId="17" fillId="0" borderId="53" xfId="0" applyNumberFormat="1" applyFont="1" applyFill="1" applyBorder="1" applyAlignment="1">
      <alignment horizontal="right" wrapText="1" shrinkToFit="1"/>
    </xf>
    <xf numFmtId="0" fontId="18" fillId="0" borderId="25" xfId="0" applyFont="1" applyBorder="1" applyAlignment="1">
      <alignment horizontal="justify" vertical="top" wrapText="1"/>
    </xf>
    <xf numFmtId="0" fontId="18" fillId="0" borderId="25" xfId="0" applyFont="1" applyBorder="1" applyAlignment="1">
      <alignment wrapText="1"/>
    </xf>
    <xf numFmtId="190" fontId="18" fillId="32" borderId="49" xfId="0" applyNumberFormat="1" applyFont="1" applyFill="1" applyBorder="1" applyAlignment="1" applyProtection="1">
      <alignment vertical="center" shrinkToFit="1"/>
      <protection/>
    </xf>
    <xf numFmtId="190" fontId="18" fillId="32" borderId="49" xfId="0" applyNumberFormat="1" applyFont="1" applyFill="1" applyBorder="1" applyAlignment="1" applyProtection="1">
      <alignment vertical="center" wrapText="1"/>
      <protection/>
    </xf>
    <xf numFmtId="190" fontId="18" fillId="32" borderId="50" xfId="0" applyNumberFormat="1" applyFont="1" applyFill="1" applyBorder="1" applyAlignment="1" applyProtection="1">
      <alignment horizontal="right" vertical="center" wrapText="1"/>
      <protection/>
    </xf>
    <xf numFmtId="190" fontId="18" fillId="32" borderId="29" xfId="0" applyNumberFormat="1" applyFont="1" applyFill="1" applyBorder="1" applyAlignment="1" applyProtection="1">
      <alignment shrinkToFit="1"/>
      <protection/>
    </xf>
    <xf numFmtId="190" fontId="17" fillId="34" borderId="36" xfId="0" applyNumberFormat="1" applyFont="1" applyFill="1" applyBorder="1" applyAlignment="1" applyProtection="1">
      <alignment vertical="center" wrapText="1"/>
      <protection hidden="1"/>
    </xf>
    <xf numFmtId="190" fontId="17" fillId="34" borderId="49" xfId="0" applyNumberFormat="1" applyFont="1" applyFill="1" applyBorder="1" applyAlignment="1" applyProtection="1">
      <alignment vertical="center" wrapText="1"/>
      <protection/>
    </xf>
    <xf numFmtId="190" fontId="17" fillId="34" borderId="50" xfId="0" applyNumberFormat="1" applyFont="1" applyFill="1" applyBorder="1" applyAlignment="1" applyProtection="1">
      <alignment horizontal="right" vertical="center" wrapText="1"/>
      <protection/>
    </xf>
    <xf numFmtId="190" fontId="3" fillId="0" borderId="27" xfId="0" applyNumberFormat="1" applyFont="1" applyFill="1" applyBorder="1" applyAlignment="1">
      <alignment horizontal="right" wrapText="1" shrinkToFit="1"/>
    </xf>
    <xf numFmtId="0" fontId="3" fillId="0" borderId="54" xfId="0" applyFont="1" applyBorder="1" applyAlignment="1" applyProtection="1">
      <alignment horizontal="right" vertical="top" wrapText="1"/>
      <protection locked="0"/>
    </xf>
    <xf numFmtId="0" fontId="3" fillId="0" borderId="31" xfId="0" applyFont="1" applyFill="1" applyBorder="1" applyAlignment="1" applyProtection="1">
      <alignment horizontal="left" vertical="top"/>
      <protection hidden="1" locked="0"/>
    </xf>
    <xf numFmtId="190" fontId="3" fillId="0" borderId="31" xfId="0" applyNumberFormat="1" applyFont="1" applyFill="1" applyBorder="1" applyAlignment="1" applyProtection="1">
      <alignment horizontal="right"/>
      <protection hidden="1" locked="0"/>
    </xf>
    <xf numFmtId="190" fontId="3" fillId="0" borderId="43" xfId="0" applyNumberFormat="1" applyFont="1" applyFill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righ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hidden="1" locked="0"/>
    </xf>
    <xf numFmtId="190" fontId="3" fillId="0" borderId="21" xfId="0" applyNumberFormat="1" applyFont="1" applyFill="1" applyBorder="1" applyAlignment="1" applyProtection="1">
      <alignment horizontal="right"/>
      <protection hidden="1" locked="0"/>
    </xf>
    <xf numFmtId="0" fontId="3" fillId="33" borderId="14" xfId="0" applyFont="1" applyFill="1" applyBorder="1" applyAlignment="1" applyProtection="1">
      <alignment horizontal="right" vertical="center" wrapText="1"/>
      <protection locked="0"/>
    </xf>
    <xf numFmtId="190" fontId="14" fillId="33" borderId="11" xfId="0" applyNumberFormat="1" applyFont="1" applyFill="1" applyBorder="1" applyAlignment="1" applyProtection="1">
      <alignment vertical="center" wrapText="1"/>
      <protection/>
    </xf>
    <xf numFmtId="190" fontId="14" fillId="33" borderId="13" xfId="0" applyNumberFormat="1" applyFont="1" applyFill="1" applyBorder="1" applyAlignment="1" applyProtection="1">
      <alignment vertical="center" wrapText="1"/>
      <protection/>
    </xf>
    <xf numFmtId="0" fontId="21" fillId="0" borderId="62" xfId="0" applyFont="1" applyBorder="1" applyAlignment="1" applyProtection="1">
      <alignment horizontal="right" vertical="top" wrapText="1"/>
      <protection locked="0"/>
    </xf>
    <xf numFmtId="0" fontId="21" fillId="0" borderId="49" xfId="0" applyFont="1" applyBorder="1" applyAlignment="1" applyProtection="1">
      <alignment horizontal="left" vertical="top" wrapText="1"/>
      <protection locked="0"/>
    </xf>
    <xf numFmtId="190" fontId="21" fillId="0" borderId="49" xfId="0" applyNumberFormat="1" applyFont="1" applyFill="1" applyBorder="1" applyAlignment="1" applyProtection="1">
      <alignment wrapText="1"/>
      <protection/>
    </xf>
    <xf numFmtId="190" fontId="21" fillId="0" borderId="50" xfId="0" applyNumberFormat="1" applyFont="1" applyFill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righ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190" fontId="3" fillId="0" borderId="25" xfId="0" applyNumberFormat="1" applyFont="1" applyFill="1" applyBorder="1" applyAlignment="1" applyProtection="1">
      <alignment horizontal="right"/>
      <protection hidden="1" locked="0"/>
    </xf>
    <xf numFmtId="190" fontId="3" fillId="0" borderId="27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left" vertical="top" wrapText="1"/>
      <protection locked="0"/>
    </xf>
    <xf numFmtId="189" fontId="14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14" fillId="33" borderId="11" xfId="0" applyFont="1" applyFill="1" applyBorder="1" applyAlignment="1" applyProtection="1">
      <alignment horizontal="center" vertical="center" wrapText="1"/>
      <protection hidden="1" locked="0"/>
    </xf>
    <xf numFmtId="190" fontId="14" fillId="33" borderId="11" xfId="0" applyNumberFormat="1" applyFont="1" applyFill="1" applyBorder="1" applyAlignment="1" applyProtection="1">
      <alignment vertical="center"/>
      <protection hidden="1"/>
    </xf>
    <xf numFmtId="190" fontId="14" fillId="33" borderId="13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Zeros="0" zoomScale="75" zoomScaleNormal="75" zoomScaleSheetLayoutView="75"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7" sqref="B57"/>
    </sheetView>
  </sheetViews>
  <sheetFormatPr defaultColWidth="9.1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9" customWidth="1"/>
    <col min="5" max="5" width="14.00390625" style="9" customWidth="1"/>
    <col min="6" max="6" width="9.00390625" style="9" customWidth="1"/>
    <col min="7" max="7" width="11.375" style="1" customWidth="1"/>
    <col min="8" max="8" width="12.625" style="1" customWidth="1"/>
    <col min="9" max="16384" width="9.125" style="1" customWidth="1"/>
  </cols>
  <sheetData>
    <row r="1" spans="1:7" s="29" customFormat="1" ht="27.75" customHeight="1">
      <c r="A1" s="345" t="s">
        <v>149</v>
      </c>
      <c r="B1" s="345"/>
      <c r="C1" s="345"/>
      <c r="D1" s="345"/>
      <c r="E1" s="345"/>
      <c r="F1" s="345"/>
      <c r="G1" s="345"/>
    </row>
    <row r="2" spans="1:7" s="29" customFormat="1" ht="15" customHeight="1" thickBot="1">
      <c r="A2" s="1"/>
      <c r="B2" s="1"/>
      <c r="C2" s="1"/>
      <c r="D2" s="9"/>
      <c r="E2" s="9"/>
      <c r="F2" s="9"/>
      <c r="G2" s="117"/>
    </row>
    <row r="3" spans="1:7" s="255" customFormat="1" ht="105.75" customHeight="1" thickBot="1">
      <c r="A3" s="250" t="s">
        <v>0</v>
      </c>
      <c r="B3" s="251" t="s">
        <v>1</v>
      </c>
      <c r="C3" s="252" t="s">
        <v>110</v>
      </c>
      <c r="D3" s="253" t="s">
        <v>15</v>
      </c>
      <c r="E3" s="253" t="s">
        <v>82</v>
      </c>
      <c r="F3" s="253" t="s">
        <v>59</v>
      </c>
      <c r="G3" s="254" t="s">
        <v>60</v>
      </c>
    </row>
    <row r="4" spans="1:7" ht="23.25" customHeight="1" thickBot="1">
      <c r="A4" s="256"/>
      <c r="B4" s="257" t="s">
        <v>19</v>
      </c>
      <c r="C4" s="258"/>
      <c r="D4" s="258"/>
      <c r="E4" s="258"/>
      <c r="F4" s="257"/>
      <c r="G4" s="259"/>
    </row>
    <row r="5" spans="1:7" ht="22.5" customHeight="1" thickBot="1">
      <c r="A5" s="260">
        <v>10000000</v>
      </c>
      <c r="B5" s="261" t="s">
        <v>2</v>
      </c>
      <c r="C5" s="262">
        <f>+C6+C9</f>
        <v>30095</v>
      </c>
      <c r="D5" s="262">
        <f>+D6+D9</f>
        <v>12279.5</v>
      </c>
      <c r="E5" s="262">
        <f>+E6+E9</f>
        <v>13259.7</v>
      </c>
      <c r="F5" s="262">
        <f aca="true" t="shared" si="0" ref="F5:G10">IF(C5=0,"",$E5/C5*100)</f>
        <v>44.05947831865758</v>
      </c>
      <c r="G5" s="263">
        <f t="shared" si="0"/>
        <v>107.98240970723565</v>
      </c>
    </row>
    <row r="6" spans="1:7" ht="30.75">
      <c r="A6" s="264">
        <v>11000000</v>
      </c>
      <c r="B6" s="265" t="s">
        <v>3</v>
      </c>
      <c r="C6" s="266">
        <f>+C7+C8</f>
        <v>26595</v>
      </c>
      <c r="D6" s="266">
        <f>+D7+D8</f>
        <v>10929.5</v>
      </c>
      <c r="E6" s="266">
        <f>+E7+E8</f>
        <v>10958.5</v>
      </c>
      <c r="F6" s="266">
        <f t="shared" si="0"/>
        <v>41.20511374318481</v>
      </c>
      <c r="G6" s="267">
        <f t="shared" si="0"/>
        <v>100.26533693215609</v>
      </c>
    </row>
    <row r="7" spans="1:8" ht="18">
      <c r="A7" s="268">
        <v>11010000</v>
      </c>
      <c r="B7" s="269" t="s">
        <v>62</v>
      </c>
      <c r="C7" s="270">
        <v>26595</v>
      </c>
      <c r="D7" s="271">
        <v>10929.5</v>
      </c>
      <c r="E7" s="272">
        <v>10958.5</v>
      </c>
      <c r="F7" s="270">
        <f t="shared" si="0"/>
        <v>41.20511374318481</v>
      </c>
      <c r="G7" s="273">
        <f t="shared" si="0"/>
        <v>100.26533693215609</v>
      </c>
      <c r="H7" s="274"/>
    </row>
    <row r="8" spans="1:8" ht="18" hidden="1">
      <c r="A8" s="268">
        <v>11020000</v>
      </c>
      <c r="B8" s="269" t="s">
        <v>4</v>
      </c>
      <c r="C8" s="270"/>
      <c r="D8" s="271"/>
      <c r="E8" s="272"/>
      <c r="F8" s="270">
        <f t="shared" si="0"/>
      </c>
      <c r="G8" s="273">
        <f t="shared" si="0"/>
      </c>
      <c r="H8" s="274"/>
    </row>
    <row r="9" spans="1:7" ht="20.25" customHeight="1">
      <c r="A9" s="275">
        <v>13000000</v>
      </c>
      <c r="B9" s="276" t="s">
        <v>47</v>
      </c>
      <c r="C9" s="277">
        <v>3500</v>
      </c>
      <c r="D9" s="277">
        <v>1350</v>
      </c>
      <c r="E9" s="277">
        <v>2301.2</v>
      </c>
      <c r="F9" s="270">
        <f t="shared" si="0"/>
        <v>65.74857142857142</v>
      </c>
      <c r="G9" s="273">
        <f t="shared" si="0"/>
        <v>170.45925925925926</v>
      </c>
    </row>
    <row r="10" spans="1:7" ht="18" thickBot="1">
      <c r="A10" s="268">
        <v>13010000</v>
      </c>
      <c r="B10" s="269" t="s">
        <v>23</v>
      </c>
      <c r="C10" s="270">
        <v>3500</v>
      </c>
      <c r="D10" s="271">
        <v>1350</v>
      </c>
      <c r="E10" s="272">
        <v>2301.2</v>
      </c>
      <c r="F10" s="270">
        <f t="shared" si="0"/>
        <v>65.74857142857142</v>
      </c>
      <c r="G10" s="273">
        <f t="shared" si="0"/>
        <v>170.45925925925926</v>
      </c>
    </row>
    <row r="11" spans="1:7" ht="18" hidden="1">
      <c r="A11" s="268">
        <v>13020000</v>
      </c>
      <c r="B11" s="269" t="s">
        <v>24</v>
      </c>
      <c r="C11" s="270"/>
      <c r="D11" s="271"/>
      <c r="E11" s="272"/>
      <c r="F11" s="270"/>
      <c r="G11" s="273"/>
    </row>
    <row r="12" spans="1:7" ht="18" hidden="1">
      <c r="A12" s="268">
        <v>13030000</v>
      </c>
      <c r="B12" s="269" t="s">
        <v>25</v>
      </c>
      <c r="C12" s="270"/>
      <c r="D12" s="271"/>
      <c r="E12" s="272"/>
      <c r="F12" s="270"/>
      <c r="G12" s="273"/>
    </row>
    <row r="13" spans="1:7" ht="18" hidden="1" thickBot="1">
      <c r="A13" s="268">
        <v>13070000</v>
      </c>
      <c r="B13" s="269" t="s">
        <v>26</v>
      </c>
      <c r="C13" s="270"/>
      <c r="D13" s="271"/>
      <c r="E13" s="272"/>
      <c r="F13" s="270"/>
      <c r="G13" s="273"/>
    </row>
    <row r="14" spans="1:7" ht="24" customHeight="1" thickBot="1">
      <c r="A14" s="260">
        <v>20000000</v>
      </c>
      <c r="B14" s="261" t="s">
        <v>5</v>
      </c>
      <c r="C14" s="262">
        <f>+C15+C19+C23</f>
        <v>130</v>
      </c>
      <c r="D14" s="262">
        <f>+D15+D19+D23</f>
        <v>50.2</v>
      </c>
      <c r="E14" s="262">
        <f>+E15+E19+E23</f>
        <v>57.7</v>
      </c>
      <c r="F14" s="262">
        <f>IF(C14=0,"",$E14/C14*100)</f>
        <v>44.38461538461539</v>
      </c>
      <c r="G14" s="263">
        <f>IF(D14=0,"",$E14/D14*100)</f>
        <v>114.9402390438247</v>
      </c>
    </row>
    <row r="15" spans="1:7" ht="18" hidden="1">
      <c r="A15" s="278">
        <v>21000000</v>
      </c>
      <c r="B15" s="279" t="s">
        <v>6</v>
      </c>
      <c r="C15" s="266"/>
      <c r="D15" s="266"/>
      <c r="E15" s="266"/>
      <c r="F15" s="280"/>
      <c r="G15" s="267"/>
    </row>
    <row r="16" spans="1:7" ht="62.25" hidden="1">
      <c r="A16" s="268">
        <v>21010000</v>
      </c>
      <c r="B16" s="269" t="s">
        <v>66</v>
      </c>
      <c r="C16" s="270"/>
      <c r="D16" s="271"/>
      <c r="E16" s="272"/>
      <c r="F16" s="270"/>
      <c r="G16" s="273"/>
    </row>
    <row r="17" spans="1:7" ht="21.75" customHeight="1" hidden="1">
      <c r="A17" s="268">
        <v>21050000</v>
      </c>
      <c r="B17" s="269" t="s">
        <v>48</v>
      </c>
      <c r="C17" s="270"/>
      <c r="D17" s="271"/>
      <c r="E17" s="272"/>
      <c r="F17" s="270"/>
      <c r="G17" s="273"/>
    </row>
    <row r="18" spans="1:7" ht="18" hidden="1">
      <c r="A18" s="268">
        <v>21080000</v>
      </c>
      <c r="B18" s="269" t="s">
        <v>7</v>
      </c>
      <c r="C18" s="270"/>
      <c r="D18" s="271"/>
      <c r="E18" s="272"/>
      <c r="F18" s="270"/>
      <c r="G18" s="273"/>
    </row>
    <row r="19" spans="1:7" ht="30.75">
      <c r="A19" s="281">
        <v>22000000</v>
      </c>
      <c r="B19" s="282" t="s">
        <v>45</v>
      </c>
      <c r="C19" s="283">
        <v>120</v>
      </c>
      <c r="D19" s="284">
        <v>46.2</v>
      </c>
      <c r="E19" s="285">
        <v>52.6</v>
      </c>
      <c r="F19" s="270">
        <f>IF(C19=0,"",$E19/C19*100)</f>
        <v>43.833333333333336</v>
      </c>
      <c r="G19" s="273">
        <f>IF(D19=0,"",$E19/D19*100)</f>
        <v>113.85281385281385</v>
      </c>
    </row>
    <row r="20" spans="1:7" ht="18">
      <c r="A20" s="286">
        <v>22010000</v>
      </c>
      <c r="B20" s="282" t="s">
        <v>44</v>
      </c>
      <c r="C20" s="283">
        <v>120</v>
      </c>
      <c r="D20" s="285">
        <v>46.2</v>
      </c>
      <c r="E20" s="285">
        <v>52.6</v>
      </c>
      <c r="F20" s="270">
        <f>IF(C20=0,"",$E20/C20*100)</f>
        <v>43.833333333333336</v>
      </c>
      <c r="G20" s="273">
        <f>IF(D20=0,"",$E20/D20*100)</f>
        <v>113.85281385281385</v>
      </c>
    </row>
    <row r="21" spans="1:7" ht="30.75">
      <c r="A21" s="286">
        <v>22080000</v>
      </c>
      <c r="B21" s="282" t="s">
        <v>49</v>
      </c>
      <c r="C21" s="283"/>
      <c r="D21" s="285"/>
      <c r="E21" s="285"/>
      <c r="F21" s="283"/>
      <c r="G21" s="283"/>
    </row>
    <row r="22" spans="1:7" ht="30.75" hidden="1">
      <c r="A22" s="268">
        <v>22120000</v>
      </c>
      <c r="B22" s="269" t="s">
        <v>63</v>
      </c>
      <c r="C22" s="270"/>
      <c r="D22" s="271"/>
      <c r="E22" s="272"/>
      <c r="F22" s="270"/>
      <c r="G22" s="273"/>
    </row>
    <row r="23" spans="1:7" ht="18">
      <c r="A23" s="281">
        <v>24000000</v>
      </c>
      <c r="B23" s="282" t="s">
        <v>80</v>
      </c>
      <c r="C23" s="283">
        <f>+C24</f>
        <v>10</v>
      </c>
      <c r="D23" s="283">
        <v>4</v>
      </c>
      <c r="E23" s="283">
        <v>5.1</v>
      </c>
      <c r="F23" s="283">
        <f>IF(C23=0,"",$E23/C23*100)</f>
        <v>51</v>
      </c>
      <c r="G23" s="287">
        <f>IF(D23=0,"",$E23/D23*100)</f>
        <v>127.49999999999999</v>
      </c>
    </row>
    <row r="24" spans="1:7" ht="18" thickBot="1">
      <c r="A24" s="268" t="s">
        <v>78</v>
      </c>
      <c r="B24" s="269" t="s">
        <v>81</v>
      </c>
      <c r="C24" s="270">
        <v>10</v>
      </c>
      <c r="D24" s="271">
        <v>4</v>
      </c>
      <c r="E24" s="272">
        <v>5.1</v>
      </c>
      <c r="F24" s="270">
        <f>IF(C24=0,"",$E24/C24*100)</f>
        <v>51</v>
      </c>
      <c r="G24" s="273">
        <f>IF(D24=0,"",$E24/D24*100)</f>
        <v>127.49999999999999</v>
      </c>
    </row>
    <row r="25" spans="1:7" ht="22.5" customHeight="1" hidden="1" thickBot="1">
      <c r="A25" s="260">
        <v>30000000</v>
      </c>
      <c r="B25" s="261" t="s">
        <v>50</v>
      </c>
      <c r="C25" s="262"/>
      <c r="D25" s="262"/>
      <c r="E25" s="262">
        <f>+E26</f>
        <v>0</v>
      </c>
      <c r="F25" s="262">
        <f aca="true" t="shared" si="1" ref="F25:G27">IF(C25=0,"",$E25/C25*100)</f>
      </c>
      <c r="G25" s="263">
        <f t="shared" si="1"/>
      </c>
    </row>
    <row r="26" spans="1:7" ht="19.5" customHeight="1" hidden="1">
      <c r="A26" s="278">
        <v>31000000</v>
      </c>
      <c r="B26" s="279" t="s">
        <v>21</v>
      </c>
      <c r="C26" s="266">
        <f>C27</f>
        <v>0</v>
      </c>
      <c r="D26" s="266">
        <f>D27</f>
        <v>0</v>
      </c>
      <c r="E26" s="266"/>
      <c r="F26" s="266">
        <f t="shared" si="1"/>
      </c>
      <c r="G26" s="267">
        <f t="shared" si="1"/>
      </c>
    </row>
    <row r="27" spans="1:7" ht="31.5" hidden="1" thickBot="1">
      <c r="A27" s="288">
        <v>31020000</v>
      </c>
      <c r="B27" s="289" t="s">
        <v>22</v>
      </c>
      <c r="C27" s="290">
        <v>0</v>
      </c>
      <c r="D27" s="290">
        <v>0</v>
      </c>
      <c r="E27" s="290"/>
      <c r="F27" s="291">
        <f t="shared" si="1"/>
      </c>
      <c r="G27" s="292">
        <f t="shared" si="1"/>
      </c>
    </row>
    <row r="28" spans="1:7" s="34" customFormat="1" ht="26.25" customHeight="1" thickBot="1">
      <c r="A28" s="293"/>
      <c r="B28" s="118" t="s">
        <v>84</v>
      </c>
      <c r="C28" s="294">
        <f>C5+C14</f>
        <v>30225</v>
      </c>
      <c r="D28" s="294">
        <f>D5+D14</f>
        <v>12329.7</v>
      </c>
      <c r="E28" s="294">
        <f>E5+E14+E25</f>
        <v>13317.400000000001</v>
      </c>
      <c r="F28" s="294">
        <f aca="true" t="shared" si="2" ref="F28:F39">IF(C28=0,"",$E28/C28*100)</f>
        <v>44.06087675765096</v>
      </c>
      <c r="G28" s="295">
        <f aca="true" t="shared" si="3" ref="G28:G39">IF(D28=0,"",$E28/D28*100)</f>
        <v>108.01073829857985</v>
      </c>
    </row>
    <row r="29" spans="1:7" s="34" customFormat="1" ht="26.25" customHeight="1" thickBot="1">
      <c r="A29" s="260">
        <v>40000000</v>
      </c>
      <c r="B29" s="261" t="s">
        <v>83</v>
      </c>
      <c r="C29" s="262">
        <f>+C30+C32+C36+C38</f>
        <v>48420.8</v>
      </c>
      <c r="D29" s="262">
        <f>+D30+D32+D36+D38</f>
        <v>30665</v>
      </c>
      <c r="E29" s="262">
        <f>+E30+E32+E36+E38</f>
        <v>28430.9</v>
      </c>
      <c r="F29" s="262">
        <f t="shared" si="2"/>
        <v>58.71629547632422</v>
      </c>
      <c r="G29" s="263">
        <f t="shared" si="3"/>
        <v>92.71449535300832</v>
      </c>
    </row>
    <row r="30" spans="1:7" ht="20.25" customHeight="1">
      <c r="A30" s="296">
        <v>41020000</v>
      </c>
      <c r="B30" s="297" t="s">
        <v>127</v>
      </c>
      <c r="C30" s="298">
        <f>C31</f>
        <v>7797.8</v>
      </c>
      <c r="D30" s="298">
        <f>D31</f>
        <v>3898.8</v>
      </c>
      <c r="E30" s="298">
        <f>E31</f>
        <v>3898.8</v>
      </c>
      <c r="F30" s="299">
        <f t="shared" si="2"/>
        <v>49.99871758701172</v>
      </c>
      <c r="G30" s="300">
        <f t="shared" si="3"/>
        <v>100</v>
      </c>
    </row>
    <row r="31" spans="1:8" ht="19.5" customHeight="1">
      <c r="A31" s="301">
        <v>41020100</v>
      </c>
      <c r="B31" s="302" t="s">
        <v>92</v>
      </c>
      <c r="C31" s="283">
        <v>7797.8</v>
      </c>
      <c r="D31" s="285">
        <v>3898.8</v>
      </c>
      <c r="E31" s="285">
        <v>3898.8</v>
      </c>
      <c r="F31" s="283">
        <f t="shared" si="2"/>
        <v>49.99871758701172</v>
      </c>
      <c r="G31" s="283">
        <f t="shared" si="3"/>
        <v>100</v>
      </c>
      <c r="H31" s="303"/>
    </row>
    <row r="32" spans="1:7" ht="18">
      <c r="A32" s="296">
        <v>41030000</v>
      </c>
      <c r="B32" s="297" t="s">
        <v>128</v>
      </c>
      <c r="C32" s="304">
        <f>C33+C34+C35</f>
        <v>30091</v>
      </c>
      <c r="D32" s="304">
        <f>D33+D34+D35</f>
        <v>18822.4</v>
      </c>
      <c r="E32" s="304">
        <f>E33+E34+E35</f>
        <v>18822.4</v>
      </c>
      <c r="F32" s="304">
        <f t="shared" si="2"/>
        <v>62.55159349971753</v>
      </c>
      <c r="G32" s="304">
        <f t="shared" si="3"/>
        <v>100</v>
      </c>
    </row>
    <row r="33" spans="1:8" ht="23.25" customHeight="1">
      <c r="A33" s="301">
        <v>41033900</v>
      </c>
      <c r="B33" s="305" t="s">
        <v>93</v>
      </c>
      <c r="C33" s="277">
        <v>27767.1</v>
      </c>
      <c r="D33" s="277">
        <v>16498.5</v>
      </c>
      <c r="E33" s="277">
        <v>16498.5</v>
      </c>
      <c r="F33" s="306">
        <f t="shared" si="2"/>
        <v>59.41744006396059</v>
      </c>
      <c r="G33" s="307">
        <f t="shared" si="3"/>
        <v>100</v>
      </c>
      <c r="H33" s="274"/>
    </row>
    <row r="34" spans="1:8" ht="27" customHeight="1">
      <c r="A34" s="301">
        <v>41034200</v>
      </c>
      <c r="B34" s="119" t="s">
        <v>94</v>
      </c>
      <c r="C34" s="270">
        <v>2323.9</v>
      </c>
      <c r="D34" s="271">
        <v>2323.9</v>
      </c>
      <c r="E34" s="272">
        <v>2323.9</v>
      </c>
      <c r="F34" s="270">
        <f t="shared" si="2"/>
        <v>100</v>
      </c>
      <c r="G34" s="273">
        <f t="shared" si="3"/>
        <v>100</v>
      </c>
      <c r="H34" s="308"/>
    </row>
    <row r="35" spans="1:8" ht="39" customHeight="1" hidden="1">
      <c r="A35" s="301">
        <v>41034500</v>
      </c>
      <c r="B35" s="119" t="s">
        <v>144</v>
      </c>
      <c r="C35" s="270"/>
      <c r="D35" s="271"/>
      <c r="E35" s="272"/>
      <c r="F35" s="270">
        <f t="shared" si="2"/>
      </c>
      <c r="G35" s="273">
        <f t="shared" si="3"/>
      </c>
      <c r="H35" s="308"/>
    </row>
    <row r="36" spans="1:8" ht="21.75" customHeight="1">
      <c r="A36" s="296">
        <v>41040000</v>
      </c>
      <c r="B36" s="309" t="s">
        <v>129</v>
      </c>
      <c r="C36" s="304">
        <f>C37</f>
        <v>872</v>
      </c>
      <c r="D36" s="304">
        <f>D37</f>
        <v>809.8</v>
      </c>
      <c r="E36" s="304">
        <f>E37</f>
        <v>809.8</v>
      </c>
      <c r="F36" s="304">
        <f t="shared" si="2"/>
        <v>92.86697247706421</v>
      </c>
      <c r="G36" s="304">
        <f t="shared" si="3"/>
        <v>100</v>
      </c>
      <c r="H36" s="274"/>
    </row>
    <row r="37" spans="1:7" ht="58.5" customHeight="1">
      <c r="A37" s="301">
        <v>41040200</v>
      </c>
      <c r="B37" s="119" t="s">
        <v>126</v>
      </c>
      <c r="C37" s="283">
        <v>872</v>
      </c>
      <c r="D37" s="285">
        <v>809.8</v>
      </c>
      <c r="E37" s="285">
        <v>809.8</v>
      </c>
      <c r="F37" s="283">
        <f t="shared" si="2"/>
        <v>92.86697247706421</v>
      </c>
      <c r="G37" s="283">
        <f t="shared" si="3"/>
        <v>100</v>
      </c>
    </row>
    <row r="38" spans="1:8" ht="25.5" customHeight="1">
      <c r="A38" s="296">
        <v>41050000</v>
      </c>
      <c r="B38" s="297" t="s">
        <v>130</v>
      </c>
      <c r="C38" s="310">
        <f>C39+C40+C42+C43+C45+C47+C48+C52+C53+C44+C49+C51+C50+C46+C54</f>
        <v>9660</v>
      </c>
      <c r="D38" s="310">
        <f>D39+D40+D42+D43+D45+D47+D48+D52+D53+D44+D49+D51+D50+D46+D54</f>
        <v>7134</v>
      </c>
      <c r="E38" s="310">
        <f>E39+E40+E42+E43+E45+E47+E48+E52+E53+E44+E49+E51+E50+E46+E54</f>
        <v>4899.9</v>
      </c>
      <c r="F38" s="310">
        <f t="shared" si="2"/>
        <v>50.72360248447204</v>
      </c>
      <c r="G38" s="311">
        <f t="shared" si="3"/>
        <v>68.68376787216147</v>
      </c>
      <c r="H38" s="308"/>
    </row>
    <row r="39" spans="1:8" ht="162.75" customHeight="1" hidden="1">
      <c r="A39" s="301"/>
      <c r="B39" s="312"/>
      <c r="C39" s="283"/>
      <c r="D39" s="285"/>
      <c r="E39" s="285"/>
      <c r="F39" s="283">
        <f t="shared" si="2"/>
      </c>
      <c r="G39" s="283">
        <f t="shared" si="3"/>
      </c>
      <c r="H39" s="308"/>
    </row>
    <row r="40" spans="1:8" ht="51.75" customHeight="1" hidden="1">
      <c r="A40" s="301"/>
      <c r="B40" s="312"/>
      <c r="C40" s="283"/>
      <c r="D40" s="285"/>
      <c r="E40" s="285"/>
      <c r="F40" s="283">
        <f aca="true" t="shared" si="4" ref="F40:G44">IF(C40=0,"",$E40/C40*100)</f>
      </c>
      <c r="G40" s="283">
        <f t="shared" si="4"/>
      </c>
      <c r="H40" s="308"/>
    </row>
    <row r="41" spans="1:8" ht="235.5" customHeight="1" hidden="1">
      <c r="A41" s="301"/>
      <c r="B41" s="312"/>
      <c r="C41" s="283"/>
      <c r="D41" s="285"/>
      <c r="E41" s="285"/>
      <c r="F41" s="283">
        <f t="shared" si="4"/>
      </c>
      <c r="G41" s="283">
        <f t="shared" si="4"/>
      </c>
      <c r="H41" s="308"/>
    </row>
    <row r="42" spans="1:8" ht="149.25" customHeight="1" hidden="1">
      <c r="A42" s="301"/>
      <c r="B42" s="312"/>
      <c r="C42" s="283"/>
      <c r="D42" s="285"/>
      <c r="E42" s="285"/>
      <c r="F42" s="283">
        <f t="shared" si="4"/>
      </c>
      <c r="G42" s="283">
        <f t="shared" si="4"/>
      </c>
      <c r="H42" s="308"/>
    </row>
    <row r="43" spans="1:8" ht="131.25" customHeight="1" hidden="1">
      <c r="A43" s="301"/>
      <c r="B43" s="312"/>
      <c r="C43" s="283"/>
      <c r="D43" s="285"/>
      <c r="E43" s="285"/>
      <c r="F43" s="283">
        <f t="shared" si="4"/>
      </c>
      <c r="G43" s="283">
        <f t="shared" si="4"/>
      </c>
      <c r="H43" s="308"/>
    </row>
    <row r="44" spans="1:8" ht="37.5" customHeight="1" hidden="1">
      <c r="A44" s="301"/>
      <c r="B44" s="312"/>
      <c r="C44" s="283"/>
      <c r="D44" s="285"/>
      <c r="E44" s="285"/>
      <c r="F44" s="283">
        <f t="shared" si="4"/>
      </c>
      <c r="G44" s="283">
        <f t="shared" si="4"/>
      </c>
      <c r="H44" s="308"/>
    </row>
    <row r="45" spans="1:7" ht="48" customHeight="1">
      <c r="A45" s="301">
        <v>41051200</v>
      </c>
      <c r="B45" s="312" t="s">
        <v>137</v>
      </c>
      <c r="C45" s="283">
        <v>63.6</v>
      </c>
      <c r="D45" s="285">
        <v>28.2</v>
      </c>
      <c r="E45" s="285">
        <v>28.2</v>
      </c>
      <c r="F45" s="283">
        <f aca="true" t="shared" si="5" ref="F45:G50">IF(C45=0,"",$E45/C45*100)</f>
        <v>44.33962264150943</v>
      </c>
      <c r="G45" s="283">
        <f t="shared" si="5"/>
        <v>100</v>
      </c>
    </row>
    <row r="46" spans="1:7" ht="48" customHeight="1">
      <c r="A46" s="301">
        <v>41051400</v>
      </c>
      <c r="B46" s="312" t="s">
        <v>152</v>
      </c>
      <c r="C46" s="283">
        <v>495.9</v>
      </c>
      <c r="D46" s="285">
        <v>144.7</v>
      </c>
      <c r="E46" s="285">
        <v>144.7</v>
      </c>
      <c r="F46" s="283">
        <f t="shared" si="5"/>
        <v>29.179270014115748</v>
      </c>
      <c r="G46" s="283">
        <f t="shared" si="5"/>
        <v>100</v>
      </c>
    </row>
    <row r="47" spans="1:7" ht="54" customHeight="1">
      <c r="A47" s="301">
        <v>41053900</v>
      </c>
      <c r="B47" s="313" t="s">
        <v>131</v>
      </c>
      <c r="C47" s="283">
        <v>19.8</v>
      </c>
      <c r="D47" s="285">
        <v>9.6</v>
      </c>
      <c r="E47" s="285">
        <v>9.6</v>
      </c>
      <c r="F47" s="283">
        <f t="shared" si="5"/>
        <v>48.48484848484848</v>
      </c>
      <c r="G47" s="283">
        <f t="shared" si="5"/>
        <v>100</v>
      </c>
    </row>
    <row r="48" spans="1:7" ht="33" customHeight="1">
      <c r="A48" s="301">
        <v>41053900</v>
      </c>
      <c r="B48" s="305" t="s">
        <v>132</v>
      </c>
      <c r="C48" s="283">
        <v>4.4</v>
      </c>
      <c r="D48" s="285">
        <v>2</v>
      </c>
      <c r="E48" s="285"/>
      <c r="F48" s="283">
        <f t="shared" si="5"/>
        <v>0</v>
      </c>
      <c r="G48" s="283">
        <f t="shared" si="5"/>
        <v>0</v>
      </c>
    </row>
    <row r="49" spans="1:7" ht="53.25" customHeight="1">
      <c r="A49" s="301">
        <v>41053900</v>
      </c>
      <c r="B49" s="305" t="s">
        <v>143</v>
      </c>
      <c r="C49" s="283">
        <v>45.5</v>
      </c>
      <c r="D49" s="285"/>
      <c r="E49" s="285"/>
      <c r="F49" s="283">
        <f aca="true" t="shared" si="6" ref="F49:F55">IF(C49=0,"",$E49/C49*100)</f>
        <v>0</v>
      </c>
      <c r="G49" s="283"/>
    </row>
    <row r="50" spans="1:7" ht="39" customHeight="1">
      <c r="A50" s="301">
        <v>41053900</v>
      </c>
      <c r="B50" s="305" t="s">
        <v>151</v>
      </c>
      <c r="C50" s="283">
        <v>75</v>
      </c>
      <c r="D50" s="285">
        <v>75</v>
      </c>
      <c r="E50" s="285">
        <v>75</v>
      </c>
      <c r="F50" s="283">
        <f t="shared" si="6"/>
        <v>100</v>
      </c>
      <c r="G50" s="283">
        <f t="shared" si="5"/>
        <v>100</v>
      </c>
    </row>
    <row r="51" spans="1:7" ht="27.75" customHeight="1">
      <c r="A51" s="301">
        <v>41053900</v>
      </c>
      <c r="B51" s="305" t="s">
        <v>133</v>
      </c>
      <c r="C51" s="283">
        <v>6160.1</v>
      </c>
      <c r="D51" s="285">
        <v>4116.6</v>
      </c>
      <c r="E51" s="285">
        <v>1884.5</v>
      </c>
      <c r="F51" s="283">
        <f t="shared" si="6"/>
        <v>30.592035843573967</v>
      </c>
      <c r="G51" s="283">
        <f>IF(D51=0,"",$E51/D51*100)</f>
        <v>45.77806928047418</v>
      </c>
    </row>
    <row r="52" spans="1:7" ht="58.5" customHeight="1">
      <c r="A52" s="301">
        <v>41051500</v>
      </c>
      <c r="B52" s="119" t="s">
        <v>134</v>
      </c>
      <c r="C52" s="283">
        <v>2714.2</v>
      </c>
      <c r="D52" s="285">
        <v>2714.2</v>
      </c>
      <c r="E52" s="285">
        <v>2714.2</v>
      </c>
      <c r="F52" s="283">
        <f t="shared" si="6"/>
        <v>100</v>
      </c>
      <c r="G52" s="283">
        <f>IF(D52=0,"",$E52/D52*100)</f>
        <v>100</v>
      </c>
    </row>
    <row r="53" spans="1:7" s="34" customFormat="1" ht="56.25" customHeight="1" hidden="1" thickBot="1">
      <c r="A53" s="301"/>
      <c r="B53" s="119"/>
      <c r="C53" s="314"/>
      <c r="D53" s="314"/>
      <c r="E53" s="314"/>
      <c r="F53" s="315">
        <f t="shared" si="6"/>
      </c>
      <c r="G53" s="316">
        <f>IF(D53=0,"",$E53/D53*100)</f>
      </c>
    </row>
    <row r="54" spans="1:7" s="34" customFormat="1" ht="56.25" customHeight="1" thickBot="1">
      <c r="A54" s="301">
        <v>41055000</v>
      </c>
      <c r="B54" s="312" t="s">
        <v>153</v>
      </c>
      <c r="C54" s="317">
        <v>81.5</v>
      </c>
      <c r="D54" s="317">
        <v>43.7</v>
      </c>
      <c r="E54" s="317">
        <v>43.7</v>
      </c>
      <c r="F54" s="283">
        <f t="shared" si="6"/>
        <v>53.61963190184049</v>
      </c>
      <c r="G54" s="283">
        <f>IF(D54=0,"",$E54/D54*100)</f>
        <v>100</v>
      </c>
    </row>
    <row r="55" spans="1:7" s="105" customFormat="1" ht="27" customHeight="1" thickBot="1">
      <c r="A55" s="120"/>
      <c r="B55" s="121" t="s">
        <v>136</v>
      </c>
      <c r="C55" s="318">
        <f>C28+C29</f>
        <v>78645.8</v>
      </c>
      <c r="D55" s="318">
        <f>D28+D29</f>
        <v>42994.7</v>
      </c>
      <c r="E55" s="318">
        <f>E28+E29</f>
        <v>41748.3</v>
      </c>
      <c r="F55" s="319">
        <f t="shared" si="6"/>
        <v>53.08395362498697</v>
      </c>
      <c r="G55" s="320">
        <f>IF(D55=0,"",$E55/D55*100)</f>
        <v>97.10103803492059</v>
      </c>
    </row>
    <row r="56" spans="1:7" s="13" customFormat="1" ht="27" customHeight="1" thickBot="1">
      <c r="A56" s="120"/>
      <c r="B56" s="121" t="s">
        <v>135</v>
      </c>
      <c r="C56" s="122"/>
      <c r="D56" s="122"/>
      <c r="E56" s="123"/>
      <c r="F56" s="123"/>
      <c r="G56" s="124"/>
    </row>
    <row r="57" spans="1:7" s="17" customFormat="1" ht="19.5" customHeight="1" thickBot="1">
      <c r="A57" s="125" t="s">
        <v>103</v>
      </c>
      <c r="B57" s="119" t="s">
        <v>34</v>
      </c>
      <c r="C57" s="126">
        <v>4242.4</v>
      </c>
      <c r="D57" s="126">
        <v>2599.3</v>
      </c>
      <c r="E57" s="127">
        <v>2187.3</v>
      </c>
      <c r="F57" s="127">
        <f>IF(C57=0,"",IF(($E57/C57*100)&gt;=200,"В/100",$E57/C57*100))</f>
        <v>51.55808033188762</v>
      </c>
      <c r="G57" s="128">
        <f aca="true" t="shared" si="7" ref="G57:G66">IF(D57=0,"",IF((E57/D57*100)&gt;=200,"В/100",E57/D57*100))</f>
        <v>84.14957873273575</v>
      </c>
    </row>
    <row r="58" spans="1:7" s="17" customFormat="1" ht="20.25" customHeight="1" thickBot="1">
      <c r="A58" s="129" t="s">
        <v>97</v>
      </c>
      <c r="B58" s="130" t="s">
        <v>35</v>
      </c>
      <c r="C58" s="131">
        <v>48367.5</v>
      </c>
      <c r="D58" s="131">
        <v>29408.4</v>
      </c>
      <c r="E58" s="132">
        <v>26200.4</v>
      </c>
      <c r="F58" s="132">
        <f>IF(C58=0,"",IF(($E58/C58*100)&gt;=200,"В/100",$E58/C58*100))</f>
        <v>54.16943195327442</v>
      </c>
      <c r="G58" s="133">
        <f t="shared" si="7"/>
        <v>89.09155207355721</v>
      </c>
    </row>
    <row r="59" spans="1:7" s="17" customFormat="1" ht="20.25" customHeight="1" thickBot="1">
      <c r="A59" s="129" t="s">
        <v>98</v>
      </c>
      <c r="B59" s="130" t="s">
        <v>36</v>
      </c>
      <c r="C59" s="131">
        <v>8785.2</v>
      </c>
      <c r="D59" s="131">
        <v>8080.1</v>
      </c>
      <c r="E59" s="132">
        <v>7387.7</v>
      </c>
      <c r="F59" s="132">
        <f>IF(C59=0,"",IF(($E59/C59*100)&gt;=200,"В/100",$E59/C59*100))</f>
        <v>84.09256476801893</v>
      </c>
      <c r="G59" s="133">
        <f t="shared" si="7"/>
        <v>91.43079912377321</v>
      </c>
    </row>
    <row r="60" spans="1:8" s="17" customFormat="1" ht="20.25" customHeight="1" thickBot="1">
      <c r="A60" s="129" t="s">
        <v>99</v>
      </c>
      <c r="B60" s="134" t="s">
        <v>90</v>
      </c>
      <c r="C60" s="135">
        <v>7487.5</v>
      </c>
      <c r="D60" s="136">
        <v>4708.1</v>
      </c>
      <c r="E60" s="136">
        <v>3598.7</v>
      </c>
      <c r="F60" s="136">
        <f>IF(C60=0,"",IF(($E60/C60*100)&gt;=200,"В/100",$E60/C60*100))</f>
        <v>48.06277128547579</v>
      </c>
      <c r="G60" s="137">
        <f t="shared" si="7"/>
        <v>76.43635436800406</v>
      </c>
      <c r="H60" s="20"/>
    </row>
    <row r="61" spans="1:8" s="17" customFormat="1" ht="20.25" customHeight="1" thickBot="1">
      <c r="A61" s="129" t="s">
        <v>104</v>
      </c>
      <c r="B61" s="138" t="s">
        <v>37</v>
      </c>
      <c r="C61" s="135">
        <v>5445.8</v>
      </c>
      <c r="D61" s="135">
        <v>3048</v>
      </c>
      <c r="E61" s="136">
        <v>2394.6</v>
      </c>
      <c r="F61" s="136">
        <f aca="true" t="shared" si="8" ref="F61:F77">IF(C61=0,"",IF(($E61/C61*100)&gt;=200,"В/100",$E61/C61*100))</f>
        <v>43.97150097322707</v>
      </c>
      <c r="G61" s="137">
        <f t="shared" si="7"/>
        <v>78.56299212598425</v>
      </c>
      <c r="H61" s="21"/>
    </row>
    <row r="62" spans="1:7" s="15" customFormat="1" ht="15" customHeight="1" hidden="1" thickBot="1">
      <c r="A62" s="129" t="s">
        <v>97</v>
      </c>
      <c r="B62" s="138" t="s">
        <v>38</v>
      </c>
      <c r="C62" s="131"/>
      <c r="D62" s="131"/>
      <c r="E62" s="132"/>
      <c r="F62" s="132">
        <f t="shared" si="8"/>
      </c>
      <c r="G62" s="133">
        <f t="shared" si="7"/>
      </c>
    </row>
    <row r="63" spans="1:7" s="17" customFormat="1" ht="20.25" customHeight="1">
      <c r="A63" s="139" t="s">
        <v>105</v>
      </c>
      <c r="B63" s="140" t="s">
        <v>39</v>
      </c>
      <c r="C63" s="135">
        <v>55</v>
      </c>
      <c r="D63" s="135">
        <v>55</v>
      </c>
      <c r="E63" s="136">
        <v>42.4</v>
      </c>
      <c r="F63" s="136">
        <f t="shared" si="8"/>
        <v>77.0909090909091</v>
      </c>
      <c r="G63" s="137">
        <f t="shared" si="7"/>
        <v>77.0909090909091</v>
      </c>
    </row>
    <row r="64" spans="1:7" s="15" customFormat="1" ht="20.25" customHeight="1" hidden="1">
      <c r="A64" s="141">
        <v>160000</v>
      </c>
      <c r="B64" s="140" t="s">
        <v>91</v>
      </c>
      <c r="C64" s="135"/>
      <c r="D64" s="135"/>
      <c r="E64" s="136"/>
      <c r="F64" s="136">
        <f t="shared" si="8"/>
      </c>
      <c r="G64" s="137">
        <f t="shared" si="7"/>
      </c>
    </row>
    <row r="65" spans="1:7" s="17" customFormat="1" ht="19.5" customHeight="1" thickBot="1">
      <c r="A65" s="142">
        <v>7000</v>
      </c>
      <c r="B65" s="140" t="s">
        <v>122</v>
      </c>
      <c r="C65" s="135">
        <v>22</v>
      </c>
      <c r="D65" s="135">
        <v>16</v>
      </c>
      <c r="E65" s="135"/>
      <c r="F65" s="136">
        <f>IF(C65=0,"",IF(($E65/C65*100)&gt;=200,"В/100",$E65/C65*100))</f>
        <v>0</v>
      </c>
      <c r="G65" s="137">
        <f t="shared" si="7"/>
        <v>0</v>
      </c>
    </row>
    <row r="66" spans="1:8" s="17" customFormat="1" ht="20.25" customHeight="1" hidden="1" thickBot="1">
      <c r="A66" s="139" t="s">
        <v>111</v>
      </c>
      <c r="B66" s="140" t="s">
        <v>112</v>
      </c>
      <c r="C66" s="143"/>
      <c r="D66" s="143"/>
      <c r="E66" s="144"/>
      <c r="F66" s="136">
        <f>IF(C66=0,"",IF(($E66/C66*100)&gt;=200,"В/100",$E66/C66*100))</f>
      </c>
      <c r="G66" s="137">
        <f t="shared" si="7"/>
      </c>
      <c r="H66" s="22"/>
    </row>
    <row r="67" spans="1:8" s="15" customFormat="1" ht="24" customHeight="1" hidden="1" thickBot="1">
      <c r="A67" s="145"/>
      <c r="B67" s="146"/>
      <c r="C67" s="147"/>
      <c r="D67" s="147"/>
      <c r="E67" s="148"/>
      <c r="F67" s="136"/>
      <c r="G67" s="137"/>
      <c r="H67" s="16"/>
    </row>
    <row r="68" spans="1:7" s="17" customFormat="1" ht="24" customHeight="1" hidden="1" thickBot="1">
      <c r="A68" s="139" t="s">
        <v>121</v>
      </c>
      <c r="B68" s="146" t="s">
        <v>123</v>
      </c>
      <c r="C68" s="149"/>
      <c r="D68" s="149"/>
      <c r="E68" s="150"/>
      <c r="F68" s="136">
        <f>IF(C68=0,"",IF(($E68/C68*100)&gt;=200,"В/100",$E68/C68*100))</f>
      </c>
      <c r="G68" s="137">
        <f>IF(D68=0,"",IF((E68/D68*100)&gt;=200,"В/100",E68/D68*100))</f>
      </c>
    </row>
    <row r="69" spans="1:7" s="17" customFormat="1" ht="18.75" customHeight="1">
      <c r="A69" s="139" t="s">
        <v>100</v>
      </c>
      <c r="B69" s="140" t="s">
        <v>113</v>
      </c>
      <c r="C69" s="136">
        <f>C70+C71+C72</f>
        <v>353</v>
      </c>
      <c r="D69" s="136">
        <f>D70+D71+D72</f>
        <v>353</v>
      </c>
      <c r="E69" s="136">
        <f>E70+E71+E72</f>
        <v>55.4</v>
      </c>
      <c r="F69" s="136">
        <f t="shared" si="8"/>
        <v>15.694050991501415</v>
      </c>
      <c r="G69" s="133">
        <f>IF(D69=0,"",IF((E69/D69*100)&gt;=200,"В/100",E69/D69*100))</f>
        <v>15.694050991501415</v>
      </c>
    </row>
    <row r="70" spans="1:7" s="17" customFormat="1" ht="39" customHeight="1">
      <c r="A70" s="186" t="s">
        <v>114</v>
      </c>
      <c r="B70" s="151" t="s">
        <v>115</v>
      </c>
      <c r="C70" s="132">
        <v>278</v>
      </c>
      <c r="D70" s="132">
        <v>278</v>
      </c>
      <c r="E70" s="132">
        <v>47.4</v>
      </c>
      <c r="F70" s="152">
        <f t="shared" si="8"/>
        <v>17.050359712230215</v>
      </c>
      <c r="G70" s="132">
        <f>IF(D70=0,"",IF((E70/D70*100)&gt;=200,"В/100",E70/D70*100))</f>
        <v>17.050359712230215</v>
      </c>
    </row>
    <row r="71" spans="1:7" s="17" customFormat="1" ht="39" customHeight="1">
      <c r="A71" s="187" t="s">
        <v>117</v>
      </c>
      <c r="B71" s="153" t="s">
        <v>116</v>
      </c>
      <c r="C71" s="154">
        <v>25</v>
      </c>
      <c r="D71" s="154">
        <v>25</v>
      </c>
      <c r="E71" s="154">
        <v>8</v>
      </c>
      <c r="F71" s="155">
        <f t="shared" si="8"/>
        <v>32</v>
      </c>
      <c r="G71" s="154">
        <f>IF(D71=0,"",IF((E71/D71*100)&gt;=200,"В/100",E71/D71*100))</f>
        <v>32</v>
      </c>
    </row>
    <row r="72" spans="1:7" s="17" customFormat="1" ht="15.75" customHeight="1">
      <c r="A72" s="156" t="s">
        <v>101</v>
      </c>
      <c r="B72" s="157" t="s">
        <v>11</v>
      </c>
      <c r="C72" s="150">
        <v>50</v>
      </c>
      <c r="D72" s="150">
        <v>50</v>
      </c>
      <c r="E72" s="150">
        <v>0</v>
      </c>
      <c r="F72" s="158">
        <f t="shared" si="8"/>
        <v>0</v>
      </c>
      <c r="G72" s="150">
        <f>IF(D72=0,"",IF((E72/D72*100)&gt;=200,"В/100",E72/D72*100))</f>
        <v>0</v>
      </c>
    </row>
    <row r="73" spans="1:7" s="17" customFormat="1" ht="15.75" customHeight="1" hidden="1">
      <c r="A73" s="159"/>
      <c r="B73" s="160"/>
      <c r="C73" s="161"/>
      <c r="D73" s="162"/>
      <c r="E73" s="154"/>
      <c r="F73" s="154"/>
      <c r="G73" s="163"/>
    </row>
    <row r="74" spans="1:8" s="17" customFormat="1" ht="20.25" customHeight="1" hidden="1">
      <c r="A74" s="164"/>
      <c r="B74" s="164"/>
      <c r="C74" s="164"/>
      <c r="D74" s="164"/>
      <c r="E74" s="164"/>
      <c r="F74" s="164"/>
      <c r="G74" s="164"/>
      <c r="H74" s="21"/>
    </row>
    <row r="75" spans="1:8" s="17" customFormat="1" ht="56.25" customHeight="1" hidden="1">
      <c r="A75" s="164"/>
      <c r="B75" s="164"/>
      <c r="C75" s="164"/>
      <c r="D75" s="164"/>
      <c r="E75" s="164"/>
      <c r="F75" s="164"/>
      <c r="G75" s="164"/>
      <c r="H75" s="21"/>
    </row>
    <row r="76" spans="1:8" s="17" customFormat="1" ht="54.75" customHeight="1" hidden="1">
      <c r="A76" s="159"/>
      <c r="B76" s="160"/>
      <c r="C76" s="162"/>
      <c r="D76" s="162"/>
      <c r="E76" s="154"/>
      <c r="F76" s="154">
        <f t="shared" si="8"/>
      </c>
      <c r="G76" s="163">
        <f>IF(D76=0,"",IF((E76/D76*100)&gt;=200,"В/100",E76/D76*100))</f>
      </c>
      <c r="H76" s="21"/>
    </row>
    <row r="77" spans="1:8" s="17" customFormat="1" ht="11.25" customHeight="1" hidden="1">
      <c r="A77" s="159"/>
      <c r="B77" s="160"/>
      <c r="C77" s="162"/>
      <c r="D77" s="162"/>
      <c r="E77" s="154"/>
      <c r="F77" s="154">
        <f t="shared" si="8"/>
      </c>
      <c r="G77" s="163">
        <f>IF(D77=0,"",IF((E77/D77*100)&gt;=200,"В/100",E77/D77*100))</f>
      </c>
      <c r="H77" s="21"/>
    </row>
    <row r="78" spans="1:7" s="17" customFormat="1" ht="18.75" customHeight="1" hidden="1">
      <c r="A78" s="165"/>
      <c r="B78" s="140"/>
      <c r="C78" s="136"/>
      <c r="D78" s="136"/>
      <c r="E78" s="136"/>
      <c r="F78" s="136">
        <f aca="true" t="shared" si="9" ref="F78:F87">IF(C78=0,"",IF(($E78/C78*100)&gt;=200,"В/100",$E78/C78*100))</f>
      </c>
      <c r="G78" s="136">
        <f>IF(D78=0,"",IF((E78/D78*100)&gt;=200,"В/100",E78/D78*100))</f>
      </c>
    </row>
    <row r="79" spans="1:7" s="17" customFormat="1" ht="18.75" customHeight="1" thickBot="1">
      <c r="A79" s="166"/>
      <c r="B79" s="167" t="s">
        <v>69</v>
      </c>
      <c r="C79" s="168">
        <f>C57+C58+C59+C60+C61+C63+C65+C69</f>
        <v>74758.40000000001</v>
      </c>
      <c r="D79" s="168">
        <f>D57+D58+D59+D60+D61+D63+D65+D69</f>
        <v>48267.9</v>
      </c>
      <c r="E79" s="168">
        <f>E57+E58+E59+E60+E61+E63+E65+E69</f>
        <v>41866.5</v>
      </c>
      <c r="F79" s="168">
        <f t="shared" si="9"/>
        <v>56.002402405615946</v>
      </c>
      <c r="G79" s="169">
        <f>IF(D79=0,"",IF((E79/D79*100)&gt;=200,"В/100",E79/D79*100))</f>
        <v>86.73776982217996</v>
      </c>
    </row>
    <row r="80" spans="1:7" s="17" customFormat="1" ht="18.75" customHeight="1">
      <c r="A80" s="165"/>
      <c r="B80" s="140" t="s">
        <v>107</v>
      </c>
      <c r="C80" s="136">
        <f>C82+C85+C83+C84</f>
        <v>5987.7</v>
      </c>
      <c r="D80" s="136">
        <f>D82+D85+D83+D84</f>
        <v>4998.6</v>
      </c>
      <c r="E80" s="136">
        <f>E82+E85+E83+E84</f>
        <v>3324.3</v>
      </c>
      <c r="F80" s="154">
        <f t="shared" si="9"/>
        <v>55.51881356781402</v>
      </c>
      <c r="G80" s="163">
        <f>IF(D80=0,"",IF((E80/D80*100)&gt;=200,"В/100",E80/D80*100))</f>
        <v>66.5046212939623</v>
      </c>
    </row>
    <row r="81" spans="1:7" s="17" customFormat="1" ht="18.75" customHeight="1">
      <c r="A81" s="165"/>
      <c r="B81" s="140" t="s">
        <v>109</v>
      </c>
      <c r="C81" s="136"/>
      <c r="D81" s="136"/>
      <c r="E81" s="136"/>
      <c r="F81" s="136">
        <f t="shared" si="9"/>
      </c>
      <c r="G81" s="136"/>
    </row>
    <row r="82" spans="1:7" s="17" customFormat="1" ht="18.75" customHeight="1">
      <c r="A82" s="159" t="s">
        <v>118</v>
      </c>
      <c r="B82" s="160" t="s">
        <v>119</v>
      </c>
      <c r="C82" s="162">
        <v>2677.7</v>
      </c>
      <c r="D82" s="162">
        <v>1688.6</v>
      </c>
      <c r="E82" s="154">
        <v>825.3</v>
      </c>
      <c r="F82" s="154">
        <f t="shared" si="9"/>
        <v>30.82122717257348</v>
      </c>
      <c r="G82" s="163">
        <f aca="true" t="shared" si="10" ref="G82:G87">IF(D82=0,"",IF((E82/D82*100)&gt;=200,"В/100",E82/D82*100))</f>
        <v>48.874807532867464</v>
      </c>
    </row>
    <row r="83" spans="1:7" s="17" customFormat="1" ht="15" customHeight="1" hidden="1">
      <c r="A83" s="159" t="s">
        <v>139</v>
      </c>
      <c r="B83" s="160" t="s">
        <v>142</v>
      </c>
      <c r="C83" s="162"/>
      <c r="D83" s="162"/>
      <c r="E83" s="154"/>
      <c r="F83" s="154">
        <f t="shared" si="9"/>
      </c>
      <c r="G83" s="163">
        <f t="shared" si="10"/>
      </c>
    </row>
    <row r="84" spans="1:7" s="17" customFormat="1" ht="18.75" customHeight="1">
      <c r="A84" s="159" t="s">
        <v>140</v>
      </c>
      <c r="B84" s="160" t="s">
        <v>141</v>
      </c>
      <c r="C84" s="162">
        <v>905</v>
      </c>
      <c r="D84" s="162">
        <v>905</v>
      </c>
      <c r="E84" s="154">
        <v>94</v>
      </c>
      <c r="F84" s="154">
        <f t="shared" si="9"/>
        <v>10.386740331491714</v>
      </c>
      <c r="G84" s="163">
        <f t="shared" si="10"/>
        <v>10.386740331491714</v>
      </c>
    </row>
    <row r="85" spans="1:7" s="17" customFormat="1" ht="37.5" customHeight="1">
      <c r="A85" s="170" t="s">
        <v>120</v>
      </c>
      <c r="B85" s="160" t="s">
        <v>95</v>
      </c>
      <c r="C85" s="162">
        <v>2405</v>
      </c>
      <c r="D85" s="162">
        <v>2405</v>
      </c>
      <c r="E85" s="154">
        <v>2405</v>
      </c>
      <c r="F85" s="154">
        <f t="shared" si="9"/>
        <v>100</v>
      </c>
      <c r="G85" s="163">
        <f t="shared" si="10"/>
        <v>100</v>
      </c>
    </row>
    <row r="86" spans="1:8" s="19" customFormat="1" ht="27.75" customHeight="1" thickBot="1">
      <c r="A86" s="171"/>
      <c r="B86" s="172" t="s">
        <v>108</v>
      </c>
      <c r="C86" s="173">
        <f>C79+C80</f>
        <v>80746.1</v>
      </c>
      <c r="D86" s="173">
        <f>D79+D80</f>
        <v>53266.5</v>
      </c>
      <c r="E86" s="173">
        <f>E79+E80</f>
        <v>45190.8</v>
      </c>
      <c r="F86" s="174">
        <f t="shared" si="9"/>
        <v>55.96654203732441</v>
      </c>
      <c r="G86" s="174">
        <f t="shared" si="10"/>
        <v>84.83906395201487</v>
      </c>
      <c r="H86" s="18"/>
    </row>
    <row r="87" spans="1:7" s="2" customFormat="1" ht="21.75" customHeight="1" hidden="1">
      <c r="A87" s="175"/>
      <c r="B87" s="176" t="s">
        <v>16</v>
      </c>
      <c r="C87" s="177"/>
      <c r="D87" s="177"/>
      <c r="E87" s="178"/>
      <c r="F87" s="178">
        <f t="shared" si="9"/>
      </c>
      <c r="G87" s="179">
        <f t="shared" si="10"/>
      </c>
    </row>
    <row r="88" spans="1:7" s="2" customFormat="1" ht="18" hidden="1" thickBot="1">
      <c r="A88" s="175"/>
      <c r="B88" s="176" t="s">
        <v>17</v>
      </c>
      <c r="C88" s="180"/>
      <c r="D88" s="180"/>
      <c r="E88" s="181"/>
      <c r="F88" s="181"/>
      <c r="G88" s="179">
        <f>IF(D90=0,"",IF((E88/D90*100)&gt;=200,"В/100",E88/D90*100))</f>
      </c>
    </row>
    <row r="89" spans="1:8" s="2" customFormat="1" ht="18" hidden="1" thickBot="1">
      <c r="A89" s="175"/>
      <c r="B89" s="176" t="s">
        <v>42</v>
      </c>
      <c r="C89" s="177"/>
      <c r="D89" s="177"/>
      <c r="E89" s="177"/>
      <c r="F89" s="178">
        <f>IF(C89=0,"",IF(($E89/C89*100)&gt;=200,"В/100",$E89/C89*100))</f>
      </c>
      <c r="G89" s="179">
        <f>IF(D89=0,"",IF((E89/D89*100)&gt;=200,"В/100",E89/D89*100))</f>
      </c>
      <c r="H89" s="3"/>
    </row>
    <row r="90" spans="1:8" s="2" customFormat="1" ht="18" hidden="1" thickBot="1">
      <c r="A90" s="175"/>
      <c r="B90" s="176" t="s">
        <v>18</v>
      </c>
      <c r="C90" s="177"/>
      <c r="D90" s="177"/>
      <c r="E90" s="178"/>
      <c r="F90" s="178">
        <f>IF(C90=0,"",IF(($E90/C90*100)&gt;=200,"В/100",$E90/C90*100))</f>
      </c>
      <c r="G90" s="179">
        <f>IF(D90=0,"",IF((E90/D90*100)&gt;=200,"В/100",E90/D90*100))</f>
      </c>
      <c r="H90" s="3"/>
    </row>
    <row r="91" spans="1:8" s="2" customFormat="1" ht="39" customHeight="1" hidden="1">
      <c r="A91" s="175">
        <v>250323</v>
      </c>
      <c r="B91" s="176" t="s">
        <v>46</v>
      </c>
      <c r="C91" s="177"/>
      <c r="D91" s="177"/>
      <c r="E91" s="178"/>
      <c r="F91" s="178">
        <f>IF(C91=0,"",IF(($E91/C91*100)&gt;=200,"В/100",$E91/C91*100))</f>
      </c>
      <c r="G91" s="179">
        <f>IF(D91=0,"",IF((E91/D91*100)&gt;=200,"В/100",E91/D91*100))</f>
      </c>
      <c r="H91" s="3"/>
    </row>
    <row r="92" spans="1:8" s="2" customFormat="1" ht="21.75" customHeight="1" hidden="1" thickBot="1">
      <c r="A92" s="175">
        <v>250380</v>
      </c>
      <c r="B92" s="176" t="s">
        <v>61</v>
      </c>
      <c r="C92" s="177"/>
      <c r="D92" s="177"/>
      <c r="E92" s="178"/>
      <c r="F92" s="178">
        <f>IF(C92=0,"",IF(($E92/C92*100)&gt;=200,"В/100",$E92/C92*100))</f>
      </c>
      <c r="G92" s="179">
        <f>IF(D92=0,"",IF((E92/D92*100)&gt;=200,"В/100",E92/D92*100))</f>
      </c>
      <c r="H92" s="3"/>
    </row>
    <row r="93" spans="1:8" s="7" customFormat="1" ht="29.25" customHeight="1" hidden="1" thickBot="1">
      <c r="A93" s="182"/>
      <c r="B93" s="118" t="s">
        <v>70</v>
      </c>
      <c r="C93" s="183">
        <f>C79+C87+C91+C92</f>
        <v>74758.40000000001</v>
      </c>
      <c r="D93" s="183">
        <f>D79+D87+D91+D92</f>
        <v>48267.9</v>
      </c>
      <c r="E93" s="184">
        <f>E79+E87+E91+E92</f>
        <v>41866.5</v>
      </c>
      <c r="F93" s="183">
        <f>IF(C93=0,"",IF(($E93/C93*100)&gt;=200,"В/100",$E93/C93*100))</f>
        <v>56.002402405615946</v>
      </c>
      <c r="G93" s="185">
        <f>IF(D93=0,"",IF((E93/D93*100)&gt;=200,"В/100",E93/D93*100))</f>
        <v>86.73776982217996</v>
      </c>
      <c r="H93" s="8"/>
    </row>
    <row r="94" spans="1:8" s="215" customFormat="1" ht="22.5" customHeight="1" thickBot="1">
      <c r="A94" s="229"/>
      <c r="B94" s="230" t="s">
        <v>32</v>
      </c>
      <c r="C94" s="231"/>
      <c r="D94" s="232" t="s">
        <v>14</v>
      </c>
      <c r="E94" s="232"/>
      <c r="F94" s="232"/>
      <c r="G94" s="233"/>
      <c r="H94" s="234"/>
    </row>
    <row r="95" spans="1:7" s="17" customFormat="1" ht="19.5" customHeight="1" hidden="1">
      <c r="A95" s="159"/>
      <c r="B95" s="235"/>
      <c r="C95" s="236"/>
      <c r="D95" s="236"/>
      <c r="E95" s="237">
        <v>0</v>
      </c>
      <c r="F95" s="237">
        <f>IF(C95=0,"",IF(($E95/C95*100)&gt;=200,"В/100",$E95/C95*100))</f>
      </c>
      <c r="G95" s="238">
        <f>IF(D95=0,"",IF((E95/D95*100)&gt;=200,"В/100",E95/D95*100))</f>
      </c>
    </row>
    <row r="96" spans="1:8" s="17" customFormat="1" ht="18.75" customHeight="1" thickBot="1">
      <c r="A96" s="170" t="s">
        <v>124</v>
      </c>
      <c r="B96" s="239" t="s">
        <v>147</v>
      </c>
      <c r="C96" s="240">
        <v>25</v>
      </c>
      <c r="D96" s="240"/>
      <c r="E96" s="241"/>
      <c r="F96" s="241">
        <f>IF(C96=0,"",IF(($E96/C96*100)&gt;=200,"В/100",$E96/C96*100))</f>
        <v>0</v>
      </c>
      <c r="G96" s="242">
        <f>IF(D96=0,"",IF((E96/D96*100)&gt;=200,"В/100",E96/D96*100))</f>
      </c>
      <c r="H96" s="243"/>
    </row>
    <row r="97" spans="1:8" s="215" customFormat="1" ht="27.75" customHeight="1" thickBot="1">
      <c r="A97" s="207"/>
      <c r="B97" s="211" t="s">
        <v>33</v>
      </c>
      <c r="C97" s="212">
        <f>SUM(C95:C96)</f>
        <v>25</v>
      </c>
      <c r="D97" s="212">
        <f>SUM(D95:D96)</f>
        <v>0</v>
      </c>
      <c r="E97" s="212">
        <f>SUM(E95:E96)</f>
        <v>0</v>
      </c>
      <c r="F97" s="213">
        <f>IF(C97=0,"",IF(($E97/C97*100)&gt;=200,"В/100",$E97/C97*100))</f>
        <v>0</v>
      </c>
      <c r="G97" s="210">
        <f>IF(D97=0,"",IF((E97/D97*100)&gt;=200,"В/100",E97/D97*100))</f>
      </c>
      <c r="H97" s="214"/>
    </row>
    <row r="98" spans="1:7" s="215" customFormat="1" ht="17.25" customHeight="1" thickBot="1">
      <c r="A98" s="207"/>
      <c r="B98" s="216" t="s">
        <v>74</v>
      </c>
      <c r="C98" s="209"/>
      <c r="D98" s="209"/>
      <c r="E98" s="213"/>
      <c r="F98" s="209"/>
      <c r="G98" s="210"/>
    </row>
    <row r="99" spans="1:7" s="17" customFormat="1" ht="18" customHeight="1">
      <c r="A99" s="189">
        <v>602000</v>
      </c>
      <c r="B99" s="190" t="s">
        <v>52</v>
      </c>
      <c r="C99" s="191"/>
      <c r="D99" s="192"/>
      <c r="E99" s="193">
        <v>3442.6</v>
      </c>
      <c r="F99" s="191"/>
      <c r="G99" s="194"/>
    </row>
    <row r="100" spans="1:8" s="17" customFormat="1" ht="18" customHeight="1">
      <c r="A100" s="195">
        <v>602100</v>
      </c>
      <c r="B100" s="196" t="s">
        <v>102</v>
      </c>
      <c r="C100" s="197"/>
      <c r="D100" s="198"/>
      <c r="E100" s="199">
        <v>9969.4</v>
      </c>
      <c r="F100" s="197"/>
      <c r="G100" s="200"/>
      <c r="H100" s="201"/>
    </row>
    <row r="101" spans="1:7" s="17" customFormat="1" ht="17.25" customHeight="1">
      <c r="A101" s="195">
        <v>602200</v>
      </c>
      <c r="B101" s="196" t="s">
        <v>56</v>
      </c>
      <c r="C101" s="197"/>
      <c r="D101" s="197"/>
      <c r="E101" s="197">
        <v>3641.2</v>
      </c>
      <c r="F101" s="197"/>
      <c r="G101" s="200"/>
    </row>
    <row r="102" spans="1:7" s="17" customFormat="1" ht="16.5" customHeight="1">
      <c r="A102" s="195">
        <v>602300</v>
      </c>
      <c r="B102" s="196" t="s">
        <v>57</v>
      </c>
      <c r="C102" s="197"/>
      <c r="D102" s="198"/>
      <c r="E102" s="199"/>
      <c r="F102" s="197"/>
      <c r="G102" s="200"/>
    </row>
    <row r="103" spans="1:7" s="17" customFormat="1" ht="19.5" customHeight="1" thickBot="1">
      <c r="A103" s="195">
        <v>602400</v>
      </c>
      <c r="B103" s="196" t="s">
        <v>29</v>
      </c>
      <c r="C103" s="197"/>
      <c r="D103" s="198"/>
      <c r="E103" s="193">
        <v>-2885.7</v>
      </c>
      <c r="F103" s="197"/>
      <c r="G103" s="200"/>
    </row>
    <row r="104" spans="1:7" s="17" customFormat="1" ht="18.75" customHeight="1" hidden="1" thickBot="1">
      <c r="A104" s="202">
        <v>603000</v>
      </c>
      <c r="B104" s="203" t="s">
        <v>43</v>
      </c>
      <c r="C104" s="204">
        <v>0</v>
      </c>
      <c r="D104" s="205"/>
      <c r="E104" s="199"/>
      <c r="F104" s="204"/>
      <c r="G104" s="206"/>
    </row>
    <row r="105" spans="1:7" s="17" customFormat="1" ht="23.25" customHeight="1" thickBot="1">
      <c r="A105" s="207"/>
      <c r="B105" s="208" t="s">
        <v>75</v>
      </c>
      <c r="C105" s="209">
        <f>+C99+C104</f>
        <v>0</v>
      </c>
      <c r="D105" s="209">
        <f>+D99+D104</f>
        <v>0</v>
      </c>
      <c r="E105" s="209">
        <f>+E99+E104</f>
        <v>3442.6</v>
      </c>
      <c r="F105" s="209"/>
      <c r="G105" s="210"/>
    </row>
    <row r="106" spans="3:7" s="2" customFormat="1" ht="17.25">
      <c r="C106" s="5"/>
      <c r="D106" s="4"/>
      <c r="E106" s="10"/>
      <c r="F106" s="5"/>
      <c r="G106" s="6"/>
    </row>
    <row r="107" spans="3:7" s="2" customFormat="1" ht="17.25">
      <c r="C107" s="6"/>
      <c r="D107" s="11"/>
      <c r="E107" s="12"/>
      <c r="F107" s="6"/>
      <c r="G107" s="6"/>
    </row>
    <row r="108" spans="3:7" s="2" customFormat="1" ht="17.25">
      <c r="C108" s="6"/>
      <c r="D108" s="11"/>
      <c r="E108" s="12"/>
      <c r="F108" s="6"/>
      <c r="G108" s="6"/>
    </row>
    <row r="109" spans="3:7" s="2" customFormat="1" ht="17.25">
      <c r="C109" s="6"/>
      <c r="D109" s="11"/>
      <c r="E109" s="12"/>
      <c r="F109" s="6"/>
      <c r="G109" s="6"/>
    </row>
    <row r="110" spans="3:7" s="2" customFormat="1" ht="17.25">
      <c r="C110" s="6"/>
      <c r="D110" s="11"/>
      <c r="E110" s="12"/>
      <c r="F110" s="6"/>
      <c r="G110" s="6"/>
    </row>
    <row r="111" spans="3:7" s="2" customFormat="1" ht="17.25">
      <c r="C111" s="6"/>
      <c r="D111" s="11"/>
      <c r="E111" s="12"/>
      <c r="F111" s="6"/>
      <c r="G111" s="6"/>
    </row>
    <row r="112" spans="3:7" s="2" customFormat="1" ht="17.25">
      <c r="C112" s="6"/>
      <c r="D112" s="11"/>
      <c r="E112" s="12"/>
      <c r="F112" s="6"/>
      <c r="G112" s="6"/>
    </row>
    <row r="113" spans="3:7" s="2" customFormat="1" ht="17.25">
      <c r="C113" s="6"/>
      <c r="D113" s="11"/>
      <c r="E113" s="12"/>
      <c r="F113" s="6"/>
      <c r="G113" s="6"/>
    </row>
    <row r="114" spans="3:7" s="2" customFormat="1" ht="17.25">
      <c r="C114" s="6"/>
      <c r="D114" s="11"/>
      <c r="E114" s="12"/>
      <c r="F114" s="6"/>
      <c r="G114" s="6"/>
    </row>
    <row r="115" spans="3:7" s="2" customFormat="1" ht="17.25">
      <c r="C115" s="6"/>
      <c r="D115" s="11"/>
      <c r="E115" s="12"/>
      <c r="F115" s="6"/>
      <c r="G115" s="6"/>
    </row>
    <row r="116" spans="3:7" s="2" customFormat="1" ht="17.25">
      <c r="C116" s="6"/>
      <c r="D116" s="11"/>
      <c r="E116" s="12"/>
      <c r="F116" s="6"/>
      <c r="G116" s="6"/>
    </row>
    <row r="117" spans="3:7" s="2" customFormat="1" ht="17.25">
      <c r="C117" s="6"/>
      <c r="D117" s="11"/>
      <c r="E117" s="12"/>
      <c r="F117" s="6"/>
      <c r="G117" s="6"/>
    </row>
    <row r="118" spans="3:7" s="2" customFormat="1" ht="17.25">
      <c r="C118" s="6"/>
      <c r="D118" s="11"/>
      <c r="E118" s="12"/>
      <c r="F118" s="6"/>
      <c r="G118" s="6"/>
    </row>
    <row r="119" spans="3:7" s="2" customFormat="1" ht="17.25">
      <c r="C119" s="6"/>
      <c r="D119" s="11"/>
      <c r="E119" s="12"/>
      <c r="F119" s="6"/>
      <c r="G119" s="6"/>
    </row>
    <row r="120" spans="3:7" s="2" customFormat="1" ht="17.25">
      <c r="C120" s="6"/>
      <c r="D120" s="11"/>
      <c r="E120" s="12"/>
      <c r="F120" s="6"/>
      <c r="G120" s="6"/>
    </row>
    <row r="121" spans="3:7" s="2" customFormat="1" ht="17.25">
      <c r="C121" s="6"/>
      <c r="D121" s="11"/>
      <c r="E121" s="12"/>
      <c r="F121" s="6"/>
      <c r="G121" s="6"/>
    </row>
    <row r="122" spans="3:7" s="2" customFormat="1" ht="17.25">
      <c r="C122" s="6"/>
      <c r="D122" s="11"/>
      <c r="E122" s="12"/>
      <c r="F122" s="6"/>
      <c r="G122" s="6"/>
    </row>
    <row r="123" spans="3:7" s="2" customFormat="1" ht="17.25">
      <c r="C123" s="6"/>
      <c r="D123" s="11"/>
      <c r="E123" s="12"/>
      <c r="F123" s="6"/>
      <c r="G123" s="6"/>
    </row>
    <row r="124" spans="3:7" s="2" customFormat="1" ht="17.25">
      <c r="C124" s="6"/>
      <c r="D124" s="11"/>
      <c r="E124" s="12"/>
      <c r="F124" s="6"/>
      <c r="G124" s="6"/>
    </row>
    <row r="125" spans="3:7" s="2" customFormat="1" ht="17.25">
      <c r="C125" s="6"/>
      <c r="D125" s="11"/>
      <c r="E125" s="12"/>
      <c r="F125" s="6"/>
      <c r="G125" s="6"/>
    </row>
    <row r="126" spans="3:7" s="2" customFormat="1" ht="17.25">
      <c r="C126" s="6"/>
      <c r="D126" s="11"/>
      <c r="E126" s="12"/>
      <c r="F126" s="6"/>
      <c r="G126" s="6"/>
    </row>
    <row r="127" spans="3:7" s="2" customFormat="1" ht="17.25">
      <c r="C127" s="6"/>
      <c r="D127" s="11"/>
      <c r="E127" s="12"/>
      <c r="F127" s="6"/>
      <c r="G127" s="6"/>
    </row>
    <row r="128" spans="3:7" s="2" customFormat="1" ht="17.25">
      <c r="C128" s="6"/>
      <c r="D128" s="11"/>
      <c r="E128" s="12"/>
      <c r="F128" s="6"/>
      <c r="G128" s="6"/>
    </row>
    <row r="129" spans="3:7" s="2" customFormat="1" ht="17.25">
      <c r="C129" s="6"/>
      <c r="D129" s="11"/>
      <c r="E129" s="12"/>
      <c r="F129" s="6"/>
      <c r="G129" s="6"/>
    </row>
    <row r="130" spans="3:7" s="2" customFormat="1" ht="17.25">
      <c r="C130" s="6"/>
      <c r="D130" s="11"/>
      <c r="E130" s="12"/>
      <c r="F130" s="6"/>
      <c r="G130" s="6"/>
    </row>
    <row r="131" spans="3:7" s="2" customFormat="1" ht="17.25">
      <c r="C131" s="6"/>
      <c r="D131" s="11"/>
      <c r="E131" s="12"/>
      <c r="F131" s="6"/>
      <c r="G131" s="6"/>
    </row>
    <row r="132" spans="3:7" s="2" customFormat="1" ht="17.25">
      <c r="C132" s="6"/>
      <c r="D132" s="11"/>
      <c r="E132" s="12"/>
      <c r="F132" s="6"/>
      <c r="G132" s="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0" r:id="rId1"/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tabSelected="1" zoomScale="75" zoomScaleNormal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" sqref="B29:B30"/>
    </sheetView>
  </sheetViews>
  <sheetFormatPr defaultColWidth="9.125" defaultRowHeight="12.75"/>
  <cols>
    <col min="1" max="1" width="12.125" style="2" customWidth="1"/>
    <col min="2" max="2" width="99.50390625" style="2" customWidth="1"/>
    <col min="3" max="3" width="14.625" style="2" customWidth="1"/>
    <col min="4" max="4" width="14.625" style="11" customWidth="1"/>
    <col min="5" max="5" width="13.00390625" style="2" customWidth="1"/>
    <col min="6" max="6" width="14.375" style="2" customWidth="1"/>
    <col min="7" max="7" width="13.875" style="2" customWidth="1"/>
    <col min="8" max="16384" width="9.125" style="2" customWidth="1"/>
  </cols>
  <sheetData>
    <row r="1" spans="1:5" s="28" customFormat="1" ht="77.25" customHeight="1" thickBot="1">
      <c r="A1" s="23" t="s">
        <v>0</v>
      </c>
      <c r="B1" s="24" t="s">
        <v>1</v>
      </c>
      <c r="C1" s="25" t="s">
        <v>110</v>
      </c>
      <c r="D1" s="26" t="s">
        <v>82</v>
      </c>
      <c r="E1" s="27" t="s">
        <v>59</v>
      </c>
    </row>
    <row r="2" spans="1:5" s="34" customFormat="1" ht="26.25" customHeight="1" thickBot="1">
      <c r="A2" s="30"/>
      <c r="B2" s="31" t="s">
        <v>20</v>
      </c>
      <c r="C2" s="32"/>
      <c r="D2" s="32"/>
      <c r="E2" s="33">
        <f aca="true" t="shared" si="0" ref="E2:E26">IF(C2=0,"",$D2/C2*100)</f>
      </c>
    </row>
    <row r="3" spans="1:5" s="1" customFormat="1" ht="23.25" customHeight="1" hidden="1" thickBot="1">
      <c r="A3" s="35">
        <v>10000000</v>
      </c>
      <c r="B3" s="36" t="s">
        <v>2</v>
      </c>
      <c r="C3" s="37">
        <f>+C4+C7</f>
        <v>0</v>
      </c>
      <c r="D3" s="37">
        <f>+D4+D7</f>
        <v>0</v>
      </c>
      <c r="E3" s="38">
        <f t="shared" si="0"/>
      </c>
    </row>
    <row r="4" spans="1:5" s="1" customFormat="1" ht="21" customHeight="1" hidden="1">
      <c r="A4" s="39" t="s">
        <v>85</v>
      </c>
      <c r="B4" s="40" t="s">
        <v>86</v>
      </c>
      <c r="C4" s="41">
        <f>SUM(C5:C6)</f>
        <v>0</v>
      </c>
      <c r="D4" s="42">
        <f>SUM(D5:D6)</f>
        <v>0</v>
      </c>
      <c r="E4" s="43">
        <f t="shared" si="0"/>
      </c>
    </row>
    <row r="5" spans="1:5" s="1" customFormat="1" ht="18.75" customHeight="1" hidden="1">
      <c r="A5" s="44">
        <v>12020000</v>
      </c>
      <c r="B5" s="45" t="s">
        <v>65</v>
      </c>
      <c r="C5" s="46"/>
      <c r="D5" s="47"/>
      <c r="E5" s="48">
        <f t="shared" si="0"/>
      </c>
    </row>
    <row r="6" spans="1:5" s="1" customFormat="1" ht="18" hidden="1">
      <c r="A6" s="44">
        <v>12030000</v>
      </c>
      <c r="B6" s="45" t="s">
        <v>27</v>
      </c>
      <c r="C6" s="46"/>
      <c r="D6" s="47"/>
      <c r="E6" s="48">
        <f t="shared" si="0"/>
      </c>
    </row>
    <row r="7" spans="1:5" s="1" customFormat="1" ht="18" hidden="1">
      <c r="A7" s="49" t="s">
        <v>87</v>
      </c>
      <c r="B7" s="50" t="s">
        <v>88</v>
      </c>
      <c r="C7" s="51">
        <f>SUM(C8:C9)</f>
        <v>0</v>
      </c>
      <c r="D7" s="52">
        <f>SUM(D8:D9)</f>
        <v>0</v>
      </c>
      <c r="E7" s="53">
        <f t="shared" si="0"/>
      </c>
    </row>
    <row r="8" spans="1:5" s="1" customFormat="1" ht="18" hidden="1">
      <c r="A8" s="44">
        <v>19010000</v>
      </c>
      <c r="B8" s="45" t="s">
        <v>28</v>
      </c>
      <c r="C8" s="46"/>
      <c r="D8" s="47"/>
      <c r="E8" s="48">
        <f t="shared" si="0"/>
      </c>
    </row>
    <row r="9" spans="1:5" s="1" customFormat="1" ht="18" hidden="1" thickBot="1">
      <c r="A9" s="44">
        <v>19050000</v>
      </c>
      <c r="B9" s="45" t="s">
        <v>10</v>
      </c>
      <c r="C9" s="46"/>
      <c r="D9" s="47"/>
      <c r="E9" s="48">
        <f t="shared" si="0"/>
      </c>
    </row>
    <row r="10" spans="1:5" s="1" customFormat="1" ht="22.5" customHeight="1" thickBot="1">
      <c r="A10" s="35">
        <v>20000000</v>
      </c>
      <c r="B10" s="36" t="s">
        <v>5</v>
      </c>
      <c r="C10" s="37">
        <f>+C11+C14+C17</f>
        <v>2707.8</v>
      </c>
      <c r="D10" s="37">
        <f>+D11+D14+D17</f>
        <v>1020.5</v>
      </c>
      <c r="E10" s="38">
        <f t="shared" si="0"/>
        <v>37.6874215230076</v>
      </c>
    </row>
    <row r="11" spans="1:5" s="1" customFormat="1" ht="20.25" customHeight="1" hidden="1">
      <c r="A11" s="39">
        <v>21000000</v>
      </c>
      <c r="B11" s="40" t="s">
        <v>6</v>
      </c>
      <c r="C11" s="52">
        <f>SUM(C12:C13)</f>
        <v>0</v>
      </c>
      <c r="D11" s="52">
        <f>SUM(D12:D13)</f>
        <v>0</v>
      </c>
      <c r="E11" s="321" t="e">
        <f>+D11/C11*100</f>
        <v>#DIV/0!</v>
      </c>
    </row>
    <row r="12" spans="1:5" s="1" customFormat="1" ht="72" hidden="1">
      <c r="A12" s="44">
        <v>21010000</v>
      </c>
      <c r="B12" s="45" t="s">
        <v>66</v>
      </c>
      <c r="C12" s="46"/>
      <c r="D12" s="47"/>
      <c r="E12" s="48">
        <f t="shared" si="0"/>
      </c>
    </row>
    <row r="13" spans="1:5" s="1" customFormat="1" ht="36" hidden="1">
      <c r="A13" s="44">
        <v>21110000</v>
      </c>
      <c r="B13" s="45" t="s">
        <v>67</v>
      </c>
      <c r="C13" s="46"/>
      <c r="D13" s="47"/>
      <c r="E13" s="48">
        <f t="shared" si="0"/>
      </c>
    </row>
    <row r="14" spans="1:5" s="1" customFormat="1" ht="18" hidden="1">
      <c r="A14" s="49">
        <v>24000000</v>
      </c>
      <c r="B14" s="50" t="s">
        <v>80</v>
      </c>
      <c r="C14" s="52">
        <f>SUM(C15:C16)</f>
        <v>0</v>
      </c>
      <c r="D14" s="52">
        <f>SUM(D15:D16)</f>
        <v>0</v>
      </c>
      <c r="E14" s="321">
        <f>IF(C14=0,"",IF(D14/C14*100&gt;=200,"В/100",D14/C14*100))</f>
      </c>
    </row>
    <row r="15" spans="1:5" s="1" customFormat="1" ht="18" hidden="1">
      <c r="A15" s="44">
        <v>24060000</v>
      </c>
      <c r="B15" s="45" t="s">
        <v>7</v>
      </c>
      <c r="C15" s="46"/>
      <c r="D15" s="47"/>
      <c r="E15" s="48">
        <f t="shared" si="0"/>
      </c>
    </row>
    <row r="16" spans="1:5" s="1" customFormat="1" ht="18" hidden="1">
      <c r="A16" s="44">
        <v>24110000</v>
      </c>
      <c r="B16" s="45" t="s">
        <v>51</v>
      </c>
      <c r="C16" s="46"/>
      <c r="D16" s="47"/>
      <c r="E16" s="48">
        <f t="shared" si="0"/>
      </c>
    </row>
    <row r="17" spans="1:5" s="1" customFormat="1" ht="18" thickBot="1">
      <c r="A17" s="322">
        <v>25000000</v>
      </c>
      <c r="B17" s="323" t="s">
        <v>9</v>
      </c>
      <c r="C17" s="324">
        <v>2707.8</v>
      </c>
      <c r="D17" s="324">
        <v>1020.5</v>
      </c>
      <c r="E17" s="325">
        <f t="shared" si="0"/>
        <v>37.6874215230076</v>
      </c>
    </row>
    <row r="18" spans="1:5" s="1" customFormat="1" ht="24" customHeight="1" hidden="1" thickBot="1">
      <c r="A18" s="35">
        <v>30000000</v>
      </c>
      <c r="B18" s="36" t="s">
        <v>50</v>
      </c>
      <c r="C18" s="37">
        <f>+C19</f>
        <v>0</v>
      </c>
      <c r="D18" s="37">
        <f>+D19</f>
        <v>0</v>
      </c>
      <c r="E18" s="38">
        <f t="shared" si="0"/>
      </c>
    </row>
    <row r="19" spans="1:5" s="1" customFormat="1" ht="36" hidden="1" thickBot="1">
      <c r="A19" s="326">
        <v>31030000</v>
      </c>
      <c r="B19" s="327" t="s">
        <v>68</v>
      </c>
      <c r="C19" s="328"/>
      <c r="D19" s="328">
        <v>0</v>
      </c>
      <c r="E19" s="54">
        <f t="shared" si="0"/>
      </c>
    </row>
    <row r="20" spans="1:5" s="34" customFormat="1" ht="25.5" customHeight="1" thickBot="1">
      <c r="A20" s="329"/>
      <c r="B20" s="55" t="s">
        <v>84</v>
      </c>
      <c r="C20" s="330">
        <f>+C3+C10+C18</f>
        <v>2707.8</v>
      </c>
      <c r="D20" s="330">
        <f>+D3+D10+D18</f>
        <v>1020.5</v>
      </c>
      <c r="E20" s="331">
        <f t="shared" si="0"/>
        <v>37.6874215230076</v>
      </c>
    </row>
    <row r="21" spans="1:5" s="34" customFormat="1" ht="25.5" customHeight="1" hidden="1" thickBot="1">
      <c r="A21" s="35">
        <v>40000000</v>
      </c>
      <c r="B21" s="36" t="s">
        <v>83</v>
      </c>
      <c r="C21" s="37">
        <f>+C22</f>
        <v>0</v>
      </c>
      <c r="D21" s="37">
        <f>+D22</f>
        <v>0</v>
      </c>
      <c r="E21" s="38">
        <f t="shared" si="0"/>
      </c>
    </row>
    <row r="22" spans="1:5" s="1" customFormat="1" ht="23.25" customHeight="1" hidden="1" thickBot="1">
      <c r="A22" s="332">
        <v>41030000</v>
      </c>
      <c r="B22" s="333" t="s">
        <v>8</v>
      </c>
      <c r="C22" s="334">
        <f>SUM(C23:C25)</f>
        <v>0</v>
      </c>
      <c r="D22" s="334">
        <f>SUM(D23:D25)</f>
        <v>0</v>
      </c>
      <c r="E22" s="335">
        <f t="shared" si="0"/>
      </c>
    </row>
    <row r="23" spans="1:5" s="1" customFormat="1" ht="23.25" customHeight="1" hidden="1">
      <c r="A23" s="336">
        <v>41030400</v>
      </c>
      <c r="B23" s="337" t="s">
        <v>89</v>
      </c>
      <c r="C23" s="338"/>
      <c r="D23" s="338"/>
      <c r="E23" s="339">
        <f t="shared" si="0"/>
      </c>
    </row>
    <row r="24" spans="1:5" s="1" customFormat="1" ht="39" customHeight="1" hidden="1">
      <c r="A24" s="336">
        <v>41034400</v>
      </c>
      <c r="B24" s="337" t="s">
        <v>64</v>
      </c>
      <c r="C24" s="338"/>
      <c r="D24" s="338"/>
      <c r="E24" s="339">
        <f t="shared" si="0"/>
      </c>
    </row>
    <row r="25" spans="1:5" s="1" customFormat="1" ht="111.75" customHeight="1" hidden="1" thickBot="1">
      <c r="A25" s="326">
        <v>41036600</v>
      </c>
      <c r="B25" s="340" t="s">
        <v>79</v>
      </c>
      <c r="C25" s="328"/>
      <c r="D25" s="328"/>
      <c r="E25" s="339">
        <f t="shared" si="0"/>
      </c>
    </row>
    <row r="26" spans="1:5" s="34" customFormat="1" ht="27.75" customHeight="1" thickBot="1">
      <c r="A26" s="341"/>
      <c r="B26" s="342" t="s">
        <v>30</v>
      </c>
      <c r="C26" s="343">
        <f>C20+C22</f>
        <v>2707.8</v>
      </c>
      <c r="D26" s="343">
        <f>D20+D22</f>
        <v>1020.5</v>
      </c>
      <c r="E26" s="344">
        <f t="shared" si="0"/>
        <v>37.6874215230076</v>
      </c>
    </row>
    <row r="27" spans="1:5" s="7" customFormat="1" ht="22.5" customHeight="1" thickBot="1">
      <c r="A27" s="56"/>
      <c r="B27" s="31" t="s">
        <v>31</v>
      </c>
      <c r="C27" s="57"/>
      <c r="D27" s="58"/>
      <c r="E27" s="59"/>
    </row>
    <row r="28" spans="1:6" s="66" customFormat="1" ht="18" thickBot="1">
      <c r="A28" s="60" t="s">
        <v>103</v>
      </c>
      <c r="B28" s="61" t="s">
        <v>34</v>
      </c>
      <c r="C28" s="62">
        <v>21.3</v>
      </c>
      <c r="D28" s="63">
        <v>13.9</v>
      </c>
      <c r="E28" s="64">
        <f aca="true" t="shared" si="1" ref="E28:E40">IF(C28=0,"",IF(($D28/C28*100)&gt;=200,"В/100",$D28/C28*100))</f>
        <v>65.25821596244131</v>
      </c>
      <c r="F28" s="65"/>
    </row>
    <row r="29" spans="1:6" s="66" customFormat="1" ht="18" thickBot="1">
      <c r="A29" s="60" t="s">
        <v>97</v>
      </c>
      <c r="B29" s="67" t="s">
        <v>35</v>
      </c>
      <c r="C29" s="249">
        <v>2437.1</v>
      </c>
      <c r="D29" s="68">
        <v>389</v>
      </c>
      <c r="E29" s="64">
        <f t="shared" si="1"/>
        <v>15.96159369742727</v>
      </c>
      <c r="F29" s="69"/>
    </row>
    <row r="30" spans="1:5" s="66" customFormat="1" ht="18" thickBot="1">
      <c r="A30" s="60" t="s">
        <v>98</v>
      </c>
      <c r="B30" s="67" t="s">
        <v>36</v>
      </c>
      <c r="C30" s="249">
        <v>1905</v>
      </c>
      <c r="D30" s="68">
        <v>671.6</v>
      </c>
      <c r="E30" s="70">
        <f t="shared" si="1"/>
        <v>35.254593175853024</v>
      </c>
    </row>
    <row r="31" spans="1:5" s="66" customFormat="1" ht="18" thickBot="1">
      <c r="A31" s="60" t="s">
        <v>99</v>
      </c>
      <c r="B31" s="71" t="s">
        <v>58</v>
      </c>
      <c r="C31" s="72">
        <v>451</v>
      </c>
      <c r="D31" s="73">
        <v>307.7</v>
      </c>
      <c r="E31" s="70">
        <f t="shared" si="1"/>
        <v>68.22616407982261</v>
      </c>
    </row>
    <row r="32" spans="1:5" s="66" customFormat="1" ht="18">
      <c r="A32" s="60" t="s">
        <v>104</v>
      </c>
      <c r="B32" s="71" t="s">
        <v>37</v>
      </c>
      <c r="C32" s="72">
        <v>128</v>
      </c>
      <c r="D32" s="73">
        <v>76.8</v>
      </c>
      <c r="E32" s="70">
        <f t="shared" si="1"/>
        <v>60</v>
      </c>
    </row>
    <row r="33" spans="1:5" s="66" customFormat="1" ht="21.75" customHeight="1" thickBot="1">
      <c r="A33" s="188">
        <v>6000</v>
      </c>
      <c r="B33" s="71" t="s">
        <v>150</v>
      </c>
      <c r="C33" s="72">
        <v>150</v>
      </c>
      <c r="D33" s="68"/>
      <c r="E33" s="70">
        <f t="shared" si="1"/>
        <v>0</v>
      </c>
    </row>
    <row r="34" spans="1:5" s="66" customFormat="1" ht="18.75" customHeight="1" thickBot="1">
      <c r="A34" s="74" t="s">
        <v>125</v>
      </c>
      <c r="B34" s="71" t="s">
        <v>122</v>
      </c>
      <c r="C34" s="72">
        <v>2045.8</v>
      </c>
      <c r="D34" s="73">
        <v>1703.9</v>
      </c>
      <c r="E34" s="70">
        <f t="shared" si="1"/>
        <v>83.28771140873987</v>
      </c>
    </row>
    <row r="35" spans="1:5" s="66" customFormat="1" ht="0.75" customHeight="1">
      <c r="A35" s="60" t="s">
        <v>106</v>
      </c>
      <c r="B35" s="75" t="s">
        <v>96</v>
      </c>
      <c r="C35" s="76"/>
      <c r="D35" s="73"/>
      <c r="E35" s="70">
        <f t="shared" si="1"/>
      </c>
    </row>
    <row r="36" spans="1:5" ht="21" customHeight="1" thickBot="1">
      <c r="A36" s="77" t="s">
        <v>100</v>
      </c>
      <c r="B36" s="78" t="s">
        <v>148</v>
      </c>
      <c r="C36" s="79">
        <v>25</v>
      </c>
      <c r="D36" s="80">
        <v>21.3</v>
      </c>
      <c r="E36" s="54">
        <f t="shared" si="1"/>
        <v>85.2</v>
      </c>
    </row>
    <row r="37" spans="1:6" s="7" customFormat="1" ht="27" customHeight="1" thickBot="1">
      <c r="A37" s="81"/>
      <c r="B37" s="82" t="s">
        <v>71</v>
      </c>
      <c r="C37" s="83">
        <f>SUM(C28:C36)</f>
        <v>7163.2</v>
      </c>
      <c r="D37" s="84">
        <f>SUM(D28:D36)</f>
        <v>3184.2000000000003</v>
      </c>
      <c r="E37" s="85">
        <f t="shared" si="1"/>
        <v>44.45220013401832</v>
      </c>
      <c r="F37" s="8"/>
    </row>
    <row r="38" spans="1:5" ht="40.5" customHeight="1" hidden="1">
      <c r="A38" s="86">
        <v>250354</v>
      </c>
      <c r="B38" s="87" t="s">
        <v>64</v>
      </c>
      <c r="C38" s="88"/>
      <c r="D38" s="89"/>
      <c r="E38" s="90">
        <f t="shared" si="1"/>
      </c>
    </row>
    <row r="39" spans="1:5" ht="111.75" customHeight="1" hidden="1" thickBot="1">
      <c r="A39" s="91">
        <v>250383</v>
      </c>
      <c r="B39" s="92" t="s">
        <v>79</v>
      </c>
      <c r="C39" s="88"/>
      <c r="D39" s="89"/>
      <c r="E39" s="90">
        <f t="shared" si="1"/>
      </c>
    </row>
    <row r="40" spans="1:5" s="7" customFormat="1" ht="29.25" customHeight="1" hidden="1" thickBot="1">
      <c r="A40" s="93"/>
      <c r="B40" s="55" t="s">
        <v>72</v>
      </c>
      <c r="C40" s="83">
        <f>SUM(C37:C39)</f>
        <v>7163.2</v>
      </c>
      <c r="D40" s="84">
        <f>SUM(D37:D39)</f>
        <v>3184.2000000000003</v>
      </c>
      <c r="E40" s="85">
        <f t="shared" si="1"/>
        <v>44.45220013401832</v>
      </c>
    </row>
    <row r="41" spans="1:5" s="7" customFormat="1" ht="27.75" customHeight="1" thickBot="1">
      <c r="A41" s="56"/>
      <c r="B41" s="31" t="s">
        <v>40</v>
      </c>
      <c r="C41" s="57"/>
      <c r="D41" s="58"/>
      <c r="E41" s="59"/>
    </row>
    <row r="42" spans="1:5" ht="36" hidden="1">
      <c r="A42" s="94">
        <v>250908</v>
      </c>
      <c r="B42" s="95" t="s">
        <v>13</v>
      </c>
      <c r="C42" s="96"/>
      <c r="D42" s="97">
        <v>0</v>
      </c>
      <c r="E42" s="98">
        <f>IF(C42=0,"",IF(($D42/C42*100)&gt;=200,"В/100",$D42/C42*100))</f>
      </c>
    </row>
    <row r="43" spans="1:6" ht="36" hidden="1">
      <c r="A43" s="99">
        <v>250909</v>
      </c>
      <c r="B43" s="100" t="s">
        <v>12</v>
      </c>
      <c r="C43" s="101"/>
      <c r="D43" s="102"/>
      <c r="E43" s="90">
        <f>IF(C43=0,"",IF(($D43/C43*100)&gt;=200,"В/100",$D43/C43*100))</f>
      </c>
      <c r="F43" s="103"/>
    </row>
    <row r="44" spans="1:5" s="66" customFormat="1" ht="20.25" customHeight="1" thickBot="1">
      <c r="A44" s="244" t="s">
        <v>124</v>
      </c>
      <c r="B44" s="245" t="s">
        <v>145</v>
      </c>
      <c r="C44" s="246">
        <v>12.5</v>
      </c>
      <c r="D44" s="247">
        <v>4.5</v>
      </c>
      <c r="E44" s="70">
        <f>IF(C44=0,"",IF(($D44/C44*100)&gt;=200,"В/100",$D44/C44*100))</f>
        <v>36</v>
      </c>
    </row>
    <row r="45" spans="1:6" s="66" customFormat="1" ht="35.25" customHeight="1" thickBot="1">
      <c r="A45" s="244" t="s">
        <v>138</v>
      </c>
      <c r="B45" s="248" t="s">
        <v>146</v>
      </c>
      <c r="C45" s="246">
        <v>-12.5</v>
      </c>
      <c r="D45" s="247">
        <v>-8.1</v>
      </c>
      <c r="E45" s="70">
        <f>IF(C45=0,"",IF(($D45/C45*100)&gt;=200,"В/100",$D45/C45*100))</f>
        <v>64.8</v>
      </c>
      <c r="F45" s="228"/>
    </row>
    <row r="46" spans="1:6" s="7" customFormat="1" ht="28.5" customHeight="1" thickBot="1">
      <c r="A46" s="104"/>
      <c r="B46" s="82" t="s">
        <v>41</v>
      </c>
      <c r="C46" s="83">
        <f>SUM(C42:C45)</f>
        <v>0</v>
      </c>
      <c r="D46" s="84">
        <f>SUM(D42:D45)</f>
        <v>-3.5999999999999996</v>
      </c>
      <c r="E46" s="85"/>
      <c r="F46" s="105"/>
    </row>
    <row r="47" spans="1:5" s="7" customFormat="1" ht="16.5" customHeight="1" thickBot="1">
      <c r="A47" s="106"/>
      <c r="B47" s="107" t="s">
        <v>77</v>
      </c>
      <c r="C47" s="108"/>
      <c r="D47" s="109"/>
      <c r="E47" s="110"/>
    </row>
    <row r="48" spans="1:5" ht="15.75" customHeight="1" hidden="1">
      <c r="A48" s="111">
        <v>601000</v>
      </c>
      <c r="B48" s="112" t="s">
        <v>55</v>
      </c>
      <c r="C48" s="113">
        <f>+C49+C50</f>
        <v>0</v>
      </c>
      <c r="D48" s="114">
        <f>D49+D50</f>
        <v>0</v>
      </c>
      <c r="E48" s="115"/>
    </row>
    <row r="49" spans="1:5" ht="18" customHeight="1" hidden="1">
      <c r="A49" s="116">
        <v>601100</v>
      </c>
      <c r="B49" s="78" t="s">
        <v>54</v>
      </c>
      <c r="C49" s="79"/>
      <c r="D49" s="80">
        <v>0</v>
      </c>
      <c r="E49" s="54"/>
    </row>
    <row r="50" spans="1:5" ht="18.75" customHeight="1" hidden="1">
      <c r="A50" s="116">
        <v>601200</v>
      </c>
      <c r="B50" s="78" t="s">
        <v>53</v>
      </c>
      <c r="C50" s="79"/>
      <c r="D50" s="80">
        <v>0</v>
      </c>
      <c r="E50" s="54"/>
    </row>
    <row r="51" spans="1:5" s="66" customFormat="1" ht="18.75" customHeight="1">
      <c r="A51" s="217">
        <v>602000</v>
      </c>
      <c r="B51" s="71" t="s">
        <v>52</v>
      </c>
      <c r="C51" s="72"/>
      <c r="D51" s="73">
        <v>2160.1</v>
      </c>
      <c r="E51" s="218"/>
    </row>
    <row r="52" spans="1:5" s="66" customFormat="1" ht="20.25" customHeight="1">
      <c r="A52" s="219">
        <v>602100</v>
      </c>
      <c r="B52" s="220" t="s">
        <v>102</v>
      </c>
      <c r="C52" s="62"/>
      <c r="D52" s="63">
        <v>514.9</v>
      </c>
      <c r="E52" s="221"/>
    </row>
    <row r="53" spans="1:5" s="66" customFormat="1" ht="21" customHeight="1">
      <c r="A53" s="219">
        <v>602200</v>
      </c>
      <c r="B53" s="220" t="s">
        <v>56</v>
      </c>
      <c r="C53" s="62"/>
      <c r="D53" s="63">
        <v>1240.5</v>
      </c>
      <c r="E53" s="221"/>
    </row>
    <row r="54" spans="1:9" s="66" customFormat="1" ht="18.75" customHeight="1">
      <c r="A54" s="219">
        <v>602300</v>
      </c>
      <c r="B54" s="220" t="s">
        <v>73</v>
      </c>
      <c r="C54" s="62">
        <v>0</v>
      </c>
      <c r="D54" s="63"/>
      <c r="E54" s="221"/>
      <c r="I54" s="222"/>
    </row>
    <row r="55" spans="1:9" s="66" customFormat="1" ht="20.25" customHeight="1" thickBot="1">
      <c r="A55" s="219">
        <v>602400</v>
      </c>
      <c r="B55" s="220" t="s">
        <v>29</v>
      </c>
      <c r="C55" s="62"/>
      <c r="D55" s="63">
        <v>2885.7</v>
      </c>
      <c r="E55" s="221"/>
      <c r="I55" s="222"/>
    </row>
    <row r="56" spans="1:9" s="66" customFormat="1" ht="19.5" customHeight="1" thickBot="1">
      <c r="A56" s="223"/>
      <c r="B56" s="224" t="s">
        <v>76</v>
      </c>
      <c r="C56" s="225">
        <f>+C48+C51</f>
        <v>0</v>
      </c>
      <c r="D56" s="226">
        <f>D52-D53+D54+D55</f>
        <v>2160.1</v>
      </c>
      <c r="E56" s="227"/>
      <c r="F56" s="228"/>
      <c r="I56" s="222"/>
    </row>
    <row r="57" spans="3:5" ht="17.25">
      <c r="C57" s="6"/>
      <c r="D57" s="14"/>
      <c r="E57" s="6"/>
    </row>
    <row r="58" spans="3:5" ht="17.25">
      <c r="C58" s="6"/>
      <c r="D58" s="12"/>
      <c r="E58" s="6"/>
    </row>
    <row r="59" spans="3:5" ht="17.25">
      <c r="C59" s="6"/>
      <c r="D59" s="12"/>
      <c r="E59" s="6"/>
    </row>
    <row r="60" spans="3:5" ht="17.25">
      <c r="C60" s="6"/>
      <c r="D60" s="12"/>
      <c r="E60" s="6"/>
    </row>
    <row r="61" spans="3:5" ht="17.25">
      <c r="C61" s="6"/>
      <c r="D61" s="12"/>
      <c r="E61" s="6"/>
    </row>
    <row r="62" spans="3:5" ht="17.25">
      <c r="C62" s="6"/>
      <c r="D62" s="12"/>
      <c r="E62" s="6"/>
    </row>
    <row r="63" spans="3:5" ht="17.25">
      <c r="C63" s="6"/>
      <c r="D63" s="12"/>
      <c r="E63" s="6"/>
    </row>
    <row r="64" spans="3:5" ht="17.25">
      <c r="C64" s="6"/>
      <c r="D64" s="12"/>
      <c r="E64" s="6"/>
    </row>
    <row r="65" spans="3:5" ht="17.25">
      <c r="C65" s="6"/>
      <c r="D65" s="12"/>
      <c r="E65" s="6"/>
    </row>
    <row r="66" spans="3:5" ht="17.25">
      <c r="C66" s="6"/>
      <c r="D66" s="12"/>
      <c r="E66" s="6"/>
    </row>
    <row r="67" spans="3:5" ht="17.25">
      <c r="C67" s="6"/>
      <c r="D67" s="12"/>
      <c r="E67" s="6"/>
    </row>
    <row r="68" spans="3:5" ht="17.25">
      <c r="C68" s="6"/>
      <c r="D68" s="12"/>
      <c r="E68" s="6"/>
    </row>
    <row r="69" spans="3:5" ht="17.25">
      <c r="C69" s="6"/>
      <c r="D69" s="12"/>
      <c r="E69" s="6"/>
    </row>
    <row r="70" spans="3:5" ht="17.25">
      <c r="C70" s="6"/>
      <c r="D70" s="12"/>
      <c r="E70" s="6"/>
    </row>
    <row r="71" spans="3:5" ht="17.25">
      <c r="C71" s="6"/>
      <c r="D71" s="12"/>
      <c r="E71" s="6"/>
    </row>
    <row r="72" spans="3:5" ht="17.25">
      <c r="C72" s="6"/>
      <c r="D72" s="12"/>
      <c r="E72" s="6"/>
    </row>
    <row r="73" spans="3:5" ht="17.25">
      <c r="C73" s="6"/>
      <c r="D73" s="12"/>
      <c r="E73" s="6"/>
    </row>
    <row r="74" spans="3:5" ht="17.25">
      <c r="C74" s="6"/>
      <c r="D74" s="12"/>
      <c r="E74" s="6"/>
    </row>
    <row r="75" spans="3:5" ht="17.25">
      <c r="C75" s="6"/>
      <c r="D75" s="12"/>
      <c r="E75" s="6"/>
    </row>
    <row r="76" spans="3:5" ht="17.25">
      <c r="C76" s="6"/>
      <c r="D76" s="12"/>
      <c r="E76" s="6"/>
    </row>
    <row r="77" spans="3:5" ht="17.25">
      <c r="C77" s="6"/>
      <c r="D77" s="12"/>
      <c r="E77" s="6"/>
    </row>
    <row r="78" spans="3:5" ht="17.25">
      <c r="C78" s="6"/>
      <c r="D78" s="12"/>
      <c r="E78" s="6"/>
    </row>
    <row r="79" spans="3:5" ht="17.25">
      <c r="C79" s="6"/>
      <c r="D79" s="12"/>
      <c r="E79" s="6"/>
    </row>
    <row r="80" spans="3:5" ht="17.25">
      <c r="C80" s="6"/>
      <c r="D80" s="12"/>
      <c r="E80" s="6"/>
    </row>
    <row r="81" spans="3:5" ht="17.25">
      <c r="C81" s="6"/>
      <c r="D81" s="12"/>
      <c r="E81" s="6"/>
    </row>
    <row r="82" spans="3:5" ht="17.25">
      <c r="C82" s="6"/>
      <c r="D82" s="12"/>
      <c r="E82" s="6"/>
    </row>
    <row r="83" spans="3:5" ht="17.25">
      <c r="C83" s="6"/>
      <c r="D83" s="12"/>
      <c r="E83" s="6"/>
    </row>
    <row r="84" spans="3:5" ht="17.25">
      <c r="C84" s="6"/>
      <c r="D84" s="12"/>
      <c r="E84" s="6"/>
    </row>
    <row r="85" spans="3:5" ht="17.25">
      <c r="C85" s="6"/>
      <c r="D85" s="12"/>
      <c r="E85" s="6"/>
    </row>
    <row r="86" spans="3:5" ht="17.25">
      <c r="C86" s="6"/>
      <c r="D86" s="12"/>
      <c r="E86" s="6"/>
    </row>
    <row r="87" spans="3:5" ht="17.25">
      <c r="C87" s="6"/>
      <c r="D87" s="12"/>
      <c r="E87" s="6"/>
    </row>
    <row r="88" spans="3:5" ht="17.25">
      <c r="C88" s="6"/>
      <c r="D88" s="12"/>
      <c r="E88" s="6"/>
    </row>
    <row r="89" spans="3:5" ht="17.25">
      <c r="C89" s="6"/>
      <c r="D89" s="12"/>
      <c r="E89" s="6"/>
    </row>
    <row r="90" spans="3:5" ht="17.25">
      <c r="C90" s="6"/>
      <c r="D90" s="12"/>
      <c r="E90" s="6"/>
    </row>
    <row r="91" spans="3:5" ht="17.25">
      <c r="C91" s="6"/>
      <c r="D91" s="12"/>
      <c r="E91" s="6"/>
    </row>
    <row r="92" spans="3:5" ht="17.25">
      <c r="C92" s="6"/>
      <c r="D92" s="12"/>
      <c r="E92" s="6"/>
    </row>
    <row r="93" spans="3:5" ht="17.25">
      <c r="C93" s="6"/>
      <c r="D93" s="12"/>
      <c r="E93" s="6"/>
    </row>
    <row r="94" spans="3:5" ht="17.25">
      <c r="C94" s="6"/>
      <c r="D94" s="12"/>
      <c r="E94" s="6"/>
    </row>
    <row r="95" spans="3:5" ht="17.25">
      <c r="C95" s="6"/>
      <c r="D95" s="12"/>
      <c r="E95" s="6"/>
    </row>
    <row r="96" spans="3:5" ht="17.25">
      <c r="C96" s="6"/>
      <c r="D96" s="12"/>
      <c r="E96" s="6"/>
    </row>
    <row r="97" spans="3:5" ht="17.25">
      <c r="C97" s="6"/>
      <c r="D97" s="12"/>
      <c r="E97" s="6"/>
    </row>
    <row r="98" spans="3:5" ht="17.25">
      <c r="C98" s="6"/>
      <c r="D98" s="12"/>
      <c r="E98" s="6"/>
    </row>
    <row r="99" spans="3:5" ht="17.25">
      <c r="C99" s="6"/>
      <c r="D99" s="12"/>
      <c r="E99" s="6"/>
    </row>
    <row r="100" spans="3:5" ht="17.25">
      <c r="C100" s="6"/>
      <c r="D100" s="12"/>
      <c r="E100" s="6"/>
    </row>
    <row r="101" spans="3:5" ht="17.25">
      <c r="C101" s="6"/>
      <c r="D101" s="12"/>
      <c r="E101" s="6"/>
    </row>
    <row r="102" spans="3:5" ht="17.25">
      <c r="C102" s="6"/>
      <c r="E102" s="6"/>
    </row>
    <row r="103" spans="3:5" ht="17.25">
      <c r="C103" s="6"/>
      <c r="E103" s="6"/>
    </row>
    <row r="104" spans="3:5" ht="17.25">
      <c r="C104" s="6"/>
      <c r="E104" s="6"/>
    </row>
    <row r="105" spans="3:5" ht="17.25">
      <c r="C105" s="6"/>
      <c r="E105" s="6"/>
    </row>
    <row r="106" spans="3:5" ht="17.25">
      <c r="C106" s="6"/>
      <c r="E106" s="6"/>
    </row>
    <row r="107" spans="3:5" ht="17.25">
      <c r="C107" s="6"/>
      <c r="E107" s="6"/>
    </row>
    <row r="108" spans="3:5" ht="17.25">
      <c r="C108" s="6"/>
      <c r="E108" s="6"/>
    </row>
    <row r="109" spans="3:5" ht="17.25">
      <c r="C109" s="6"/>
      <c r="E109" s="6"/>
    </row>
    <row r="110" spans="3:5" ht="17.25">
      <c r="C110" s="6"/>
      <c r="E110" s="6"/>
    </row>
    <row r="111" spans="3:5" ht="17.25">
      <c r="C111" s="6"/>
      <c r="E111" s="6"/>
    </row>
    <row r="112" spans="3:5" ht="17.25">
      <c r="C112" s="6"/>
      <c r="E112" s="6"/>
    </row>
    <row r="113" spans="3:5" ht="17.25">
      <c r="C113" s="6"/>
      <c r="E113" s="6"/>
    </row>
    <row r="114" spans="3:5" ht="17.25">
      <c r="C114" s="6"/>
      <c r="E114" s="6"/>
    </row>
    <row r="115" spans="3:5" ht="17.25">
      <c r="C115" s="6"/>
      <c r="E115" s="6"/>
    </row>
    <row r="116" spans="3:5" ht="17.25">
      <c r="C116" s="6"/>
      <c r="E116" s="6"/>
    </row>
    <row r="117" spans="3:5" ht="17.25">
      <c r="C117" s="6"/>
      <c r="E117" s="6"/>
    </row>
    <row r="118" spans="3:5" ht="17.25">
      <c r="C118" s="6"/>
      <c r="E118" s="6"/>
    </row>
    <row r="119" spans="3:5" ht="17.25">
      <c r="C119" s="6"/>
      <c r="E119" s="6"/>
    </row>
    <row r="120" spans="3:5" ht="17.25">
      <c r="C120" s="6"/>
      <c r="E120" s="6"/>
    </row>
    <row r="121" spans="3:5" ht="17.25">
      <c r="C121" s="6"/>
      <c r="E121" s="6"/>
    </row>
    <row r="122" spans="3:5" ht="17.25">
      <c r="C122" s="6"/>
      <c r="E122" s="6"/>
    </row>
    <row r="123" spans="3:5" ht="17.25">
      <c r="C123" s="6"/>
      <c r="E123" s="6"/>
    </row>
    <row r="124" spans="3:5" ht="17.25">
      <c r="C124" s="6"/>
      <c r="E124" s="6"/>
    </row>
    <row r="125" spans="3:5" ht="17.25">
      <c r="C125" s="6"/>
      <c r="E125" s="6"/>
    </row>
    <row r="126" spans="3:5" ht="17.25">
      <c r="C126" s="6"/>
      <c r="E126" s="6"/>
    </row>
    <row r="127" spans="3:5" ht="17.25">
      <c r="C127" s="6"/>
      <c r="E127" s="6"/>
    </row>
    <row r="128" spans="3:5" ht="17.25">
      <c r="C128" s="6"/>
      <c r="E128" s="6"/>
    </row>
    <row r="129" spans="3:5" ht="17.25">
      <c r="C129" s="6"/>
      <c r="E129" s="6"/>
    </row>
    <row r="130" spans="3:5" ht="17.25">
      <c r="C130" s="6"/>
      <c r="E130" s="6"/>
    </row>
    <row r="131" spans="3:5" ht="17.25">
      <c r="C131" s="6"/>
      <c r="E131" s="6"/>
    </row>
    <row r="132" spans="3:5" ht="17.25">
      <c r="C132" s="6"/>
      <c r="E132" s="6"/>
    </row>
    <row r="133" spans="3:5" ht="17.25">
      <c r="C133" s="6"/>
      <c r="E133" s="6"/>
    </row>
    <row r="134" spans="3:5" ht="17.25">
      <c r="C134" s="6"/>
      <c r="E134" s="6"/>
    </row>
    <row r="135" spans="3:5" ht="17.25">
      <c r="C135" s="6"/>
      <c r="E135" s="6"/>
    </row>
    <row r="136" spans="3:5" ht="17.25">
      <c r="C136" s="6"/>
      <c r="E136" s="6"/>
    </row>
    <row r="137" spans="3:5" ht="17.25">
      <c r="C137" s="6"/>
      <c r="E137" s="6"/>
    </row>
    <row r="138" spans="3:5" ht="17.25">
      <c r="C138" s="6"/>
      <c r="E138" s="6"/>
    </row>
    <row r="139" spans="3:5" ht="17.25">
      <c r="C139" s="6"/>
      <c r="E139" s="6"/>
    </row>
    <row r="140" spans="3:5" ht="17.25">
      <c r="C140" s="6"/>
      <c r="E140" s="6"/>
    </row>
    <row r="141" spans="3:5" ht="17.25">
      <c r="C141" s="6"/>
      <c r="E141" s="6"/>
    </row>
    <row r="142" spans="3:5" ht="17.25">
      <c r="C142" s="6"/>
      <c r="E142" s="6"/>
    </row>
    <row r="143" spans="3:5" ht="17.25">
      <c r="C143" s="6"/>
      <c r="E143" s="6"/>
    </row>
    <row r="144" spans="3:5" ht="17.25">
      <c r="C144" s="6"/>
      <c r="E144" s="6"/>
    </row>
    <row r="145" spans="3:5" ht="17.25">
      <c r="C145" s="6"/>
      <c r="E145" s="6"/>
    </row>
    <row r="146" spans="3:5" ht="17.25">
      <c r="C146" s="6"/>
      <c r="E146" s="6"/>
    </row>
    <row r="147" spans="3:5" ht="17.25">
      <c r="C147" s="6"/>
      <c r="E147" s="6"/>
    </row>
    <row r="148" spans="3:5" ht="17.25">
      <c r="C148" s="6"/>
      <c r="E148" s="6"/>
    </row>
    <row r="149" spans="3:5" ht="17.25">
      <c r="C149" s="6"/>
      <c r="E149" s="6"/>
    </row>
    <row r="150" spans="3:5" ht="17.25">
      <c r="C150" s="6"/>
      <c r="E150" s="6"/>
    </row>
    <row r="151" spans="3:5" ht="17.25">
      <c r="C151" s="6"/>
      <c r="E151" s="6"/>
    </row>
    <row r="152" spans="3:5" ht="17.25">
      <c r="C152" s="6"/>
      <c r="E152" s="6"/>
    </row>
    <row r="153" spans="3:5" ht="17.25">
      <c r="C153" s="6"/>
      <c r="E153" s="6"/>
    </row>
    <row r="154" spans="3:5" ht="17.25">
      <c r="C154" s="6"/>
      <c r="E154" s="6"/>
    </row>
    <row r="155" spans="3:5" ht="17.25">
      <c r="C155" s="6"/>
      <c r="E155" s="6"/>
    </row>
    <row r="156" spans="3:5" ht="17.25">
      <c r="C156" s="6"/>
      <c r="E156" s="6"/>
    </row>
    <row r="157" spans="3:5" ht="17.25">
      <c r="C157" s="6"/>
      <c r="E157" s="6"/>
    </row>
    <row r="158" spans="3:5" ht="17.25">
      <c r="C158" s="6"/>
      <c r="E158" s="6"/>
    </row>
    <row r="159" spans="3:5" ht="17.25">
      <c r="C159" s="6"/>
      <c r="E159" s="6"/>
    </row>
    <row r="160" spans="3:5" ht="17.25">
      <c r="C160" s="6"/>
      <c r="E160" s="6"/>
    </row>
    <row r="161" spans="3:5" ht="17.25">
      <c r="C161" s="6"/>
      <c r="E161" s="6"/>
    </row>
    <row r="162" spans="3:5" ht="17.25">
      <c r="C162" s="6"/>
      <c r="E162" s="6"/>
    </row>
    <row r="163" spans="3:5" ht="17.25">
      <c r="C163" s="6"/>
      <c r="E163" s="6"/>
    </row>
    <row r="164" spans="3:5" ht="17.25">
      <c r="C164" s="6"/>
      <c r="E164" s="6"/>
    </row>
    <row r="165" spans="3:5" ht="17.25">
      <c r="C165" s="6"/>
      <c r="E165" s="6"/>
    </row>
    <row r="166" spans="3:5" ht="17.25">
      <c r="C166" s="6"/>
      <c r="E166" s="6"/>
    </row>
    <row r="167" spans="3:5" ht="17.25">
      <c r="C167" s="6"/>
      <c r="E167" s="6"/>
    </row>
    <row r="168" spans="3:5" ht="17.25">
      <c r="C168" s="6"/>
      <c r="E168" s="6"/>
    </row>
    <row r="169" spans="3:5" ht="17.25">
      <c r="C169" s="6"/>
      <c r="E169" s="6"/>
    </row>
    <row r="170" spans="3:5" ht="17.25">
      <c r="C170" s="6"/>
      <c r="E170" s="6"/>
    </row>
    <row r="171" spans="3:5" ht="17.25">
      <c r="C171" s="6"/>
      <c r="E171" s="6"/>
    </row>
    <row r="172" spans="3:5" ht="17.25">
      <c r="C172" s="6"/>
      <c r="E172" s="6"/>
    </row>
    <row r="173" spans="3:5" ht="17.25">
      <c r="C173" s="6"/>
      <c r="E173" s="6"/>
    </row>
    <row r="174" spans="3:5" ht="17.25">
      <c r="C174" s="6"/>
      <c r="E174" s="6"/>
    </row>
    <row r="175" spans="3:5" ht="17.25">
      <c r="C175" s="6"/>
      <c r="E175" s="6"/>
    </row>
    <row r="176" spans="3:5" ht="17.25">
      <c r="C176" s="6"/>
      <c r="E176" s="6"/>
    </row>
    <row r="177" spans="3:5" ht="17.25">
      <c r="C177" s="6"/>
      <c r="E177" s="6"/>
    </row>
    <row r="178" spans="3:5" ht="17.25">
      <c r="C178" s="6"/>
      <c r="E178" s="6"/>
    </row>
    <row r="179" spans="3:5" ht="17.25">
      <c r="C179" s="6"/>
      <c r="E179" s="6"/>
    </row>
    <row r="180" spans="3:5" ht="17.25">
      <c r="C180" s="6"/>
      <c r="E180" s="6"/>
    </row>
    <row r="181" spans="3:5" ht="17.25">
      <c r="C181" s="6"/>
      <c r="E181" s="6"/>
    </row>
    <row r="182" spans="3:5" ht="17.25">
      <c r="C182" s="6"/>
      <c r="E182" s="6"/>
    </row>
    <row r="183" spans="3:5" ht="17.25">
      <c r="C183" s="6"/>
      <c r="E183" s="6"/>
    </row>
    <row r="184" spans="3:5" ht="17.25">
      <c r="C184" s="6"/>
      <c r="E184" s="6"/>
    </row>
    <row r="185" spans="3:5" ht="17.25">
      <c r="C185" s="6"/>
      <c r="E185" s="6"/>
    </row>
    <row r="186" spans="3:5" ht="17.25">
      <c r="C186" s="6"/>
      <c r="E186" s="6"/>
    </row>
    <row r="187" spans="3:5" ht="17.25">
      <c r="C187" s="6"/>
      <c r="E187" s="6"/>
    </row>
    <row r="188" spans="3:5" ht="17.25">
      <c r="C188" s="6"/>
      <c r="E188" s="6"/>
    </row>
    <row r="189" spans="3:5" ht="17.25">
      <c r="C189" s="6"/>
      <c r="E189" s="6"/>
    </row>
    <row r="190" spans="3:5" ht="17.25">
      <c r="C190" s="6"/>
      <c r="E190" s="6"/>
    </row>
    <row r="191" spans="3:5" ht="17.25">
      <c r="C191" s="6"/>
      <c r="E191" s="6"/>
    </row>
    <row r="192" spans="3:5" ht="17.25">
      <c r="C192" s="6"/>
      <c r="E192" s="6"/>
    </row>
    <row r="193" spans="3:5" ht="17.25">
      <c r="C193" s="6"/>
      <c r="E193" s="6"/>
    </row>
    <row r="194" spans="3:5" ht="17.25">
      <c r="C194" s="6"/>
      <c r="E194" s="6"/>
    </row>
    <row r="195" spans="3:5" ht="17.25">
      <c r="C195" s="6"/>
      <c r="E195" s="6"/>
    </row>
    <row r="196" spans="3:5" ht="17.25">
      <c r="C196" s="6"/>
      <c r="E196" s="6"/>
    </row>
    <row r="197" spans="3:5" ht="17.25">
      <c r="C197" s="6"/>
      <c r="E197" s="6"/>
    </row>
    <row r="198" spans="3:5" ht="17.25">
      <c r="C198" s="6"/>
      <c r="E198" s="6"/>
    </row>
    <row r="199" spans="3:5" ht="17.25">
      <c r="C199" s="6"/>
      <c r="E199" s="6"/>
    </row>
    <row r="200" spans="3:5" ht="17.25">
      <c r="C200" s="6"/>
      <c r="E200" s="6"/>
    </row>
    <row r="201" spans="3:5" ht="17.25">
      <c r="C201" s="6"/>
      <c r="E201" s="6"/>
    </row>
    <row r="202" spans="3:5" ht="17.25">
      <c r="C202" s="6"/>
      <c r="E202" s="6"/>
    </row>
    <row r="203" spans="3:5" ht="17.25">
      <c r="C203" s="6"/>
      <c r="E203" s="6"/>
    </row>
    <row r="204" spans="3:5" ht="17.25">
      <c r="C204" s="6"/>
      <c r="E204" s="6"/>
    </row>
    <row r="205" spans="3:5" ht="17.25">
      <c r="C205" s="6"/>
      <c r="E205" s="6"/>
    </row>
    <row r="206" spans="3:5" ht="17.25">
      <c r="C206" s="6"/>
      <c r="E206" s="6"/>
    </row>
    <row r="207" spans="3:5" ht="17.25">
      <c r="C207" s="6"/>
      <c r="E207" s="6"/>
    </row>
    <row r="208" spans="3:5" ht="17.25">
      <c r="C208" s="6"/>
      <c r="E208" s="6"/>
    </row>
    <row r="209" spans="3:5" ht="17.25">
      <c r="C209" s="6"/>
      <c r="E209" s="6"/>
    </row>
    <row r="210" spans="3:5" ht="17.25">
      <c r="C210" s="6"/>
      <c r="E210" s="6"/>
    </row>
    <row r="211" spans="3:5" ht="17.25">
      <c r="C211" s="6"/>
      <c r="E211" s="6"/>
    </row>
    <row r="212" spans="3:5" ht="17.25">
      <c r="C212" s="6"/>
      <c r="E212" s="6"/>
    </row>
    <row r="213" spans="3:5" ht="17.25">
      <c r="C213" s="6"/>
      <c r="E213" s="6"/>
    </row>
    <row r="214" spans="3:5" ht="17.25">
      <c r="C214" s="6"/>
      <c r="E214" s="6"/>
    </row>
    <row r="215" spans="3:5" ht="17.25">
      <c r="C215" s="6"/>
      <c r="E215" s="6"/>
    </row>
    <row r="216" spans="3:5" ht="17.25">
      <c r="C216" s="6"/>
      <c r="E216" s="6"/>
    </row>
    <row r="217" spans="3:5" ht="17.25">
      <c r="C217" s="6"/>
      <c r="E217" s="6"/>
    </row>
    <row r="218" spans="3:5" ht="17.25">
      <c r="C218" s="6"/>
      <c r="E218" s="6"/>
    </row>
    <row r="219" spans="3:5" ht="17.25">
      <c r="C219" s="6"/>
      <c r="E219" s="6"/>
    </row>
    <row r="220" spans="3:5" ht="17.25">
      <c r="C220" s="6"/>
      <c r="E220" s="6"/>
    </row>
    <row r="221" spans="3:5" ht="17.25">
      <c r="C221" s="6"/>
      <c r="E221" s="6"/>
    </row>
    <row r="222" spans="3:5" ht="17.25">
      <c r="C222" s="6"/>
      <c r="E222" s="6"/>
    </row>
    <row r="223" spans="3:5" ht="17.25">
      <c r="C223" s="6"/>
      <c r="E223" s="6"/>
    </row>
    <row r="224" spans="3:5" ht="17.25">
      <c r="C224" s="6"/>
      <c r="E224" s="6"/>
    </row>
    <row r="225" spans="3:5" ht="17.25">
      <c r="C225" s="6"/>
      <c r="E225" s="6"/>
    </row>
    <row r="226" spans="3:5" ht="17.25">
      <c r="C226" s="6"/>
      <c r="E226" s="6"/>
    </row>
    <row r="227" spans="3:5" ht="17.25">
      <c r="C227" s="6"/>
      <c r="E227" s="6"/>
    </row>
    <row r="228" spans="3:5" ht="17.25">
      <c r="C228" s="6"/>
      <c r="E228" s="6"/>
    </row>
    <row r="229" spans="3:5" ht="17.25">
      <c r="C229" s="6"/>
      <c r="E229" s="6"/>
    </row>
    <row r="230" spans="3:5" ht="17.25">
      <c r="C230" s="6"/>
      <c r="E230" s="6"/>
    </row>
    <row r="231" spans="3:5" ht="17.25">
      <c r="C231" s="6"/>
      <c r="E231" s="6"/>
    </row>
    <row r="232" spans="3:5" ht="17.25">
      <c r="C232" s="6"/>
      <c r="E232" s="6"/>
    </row>
    <row r="233" spans="3:5" ht="17.25">
      <c r="C233" s="6"/>
      <c r="E233" s="6"/>
    </row>
    <row r="234" spans="3:5" ht="17.25">
      <c r="C234" s="6"/>
      <c r="E234" s="6"/>
    </row>
    <row r="235" spans="3:5" ht="17.25">
      <c r="C235" s="6"/>
      <c r="E235" s="6"/>
    </row>
    <row r="236" spans="3:5" ht="17.25">
      <c r="C236" s="6"/>
      <c r="E236" s="6"/>
    </row>
    <row r="237" spans="3:5" ht="17.25">
      <c r="C237" s="6"/>
      <c r="E237" s="6"/>
    </row>
    <row r="238" spans="3:5" ht="17.25">
      <c r="C238" s="6"/>
      <c r="E238" s="6"/>
    </row>
    <row r="239" spans="3:5" ht="17.25">
      <c r="C239" s="6"/>
      <c r="E239" s="6"/>
    </row>
    <row r="240" spans="3:5" ht="17.25">
      <c r="C240" s="6"/>
      <c r="E240" s="6"/>
    </row>
    <row r="241" spans="3:5" ht="17.25">
      <c r="C241" s="6"/>
      <c r="E241" s="6"/>
    </row>
    <row r="242" spans="3:5" ht="17.25">
      <c r="C242" s="6"/>
      <c r="E242" s="6"/>
    </row>
    <row r="243" spans="3:5" ht="17.25">
      <c r="C243" s="6"/>
      <c r="E243" s="6"/>
    </row>
    <row r="244" spans="3:5" ht="17.25">
      <c r="C244" s="6"/>
      <c r="E244" s="6"/>
    </row>
    <row r="245" spans="3:5" ht="17.25">
      <c r="C245" s="6"/>
      <c r="E245" s="6"/>
    </row>
    <row r="246" spans="3:5" ht="17.25">
      <c r="C246" s="6"/>
      <c r="E246" s="6"/>
    </row>
    <row r="247" spans="3:5" ht="17.25">
      <c r="C247" s="6"/>
      <c r="E247" s="6"/>
    </row>
    <row r="248" spans="3:5" ht="17.25">
      <c r="C248" s="6"/>
      <c r="E248" s="6"/>
    </row>
    <row r="249" spans="3:5" ht="17.25">
      <c r="C249" s="6"/>
      <c r="E249" s="6"/>
    </row>
    <row r="250" spans="3:5" ht="17.25">
      <c r="C250" s="6"/>
      <c r="E250" s="6"/>
    </row>
    <row r="251" spans="3:5" ht="17.25">
      <c r="C251" s="6"/>
      <c r="E251" s="6"/>
    </row>
    <row r="252" spans="3:5" ht="17.25">
      <c r="C252" s="6"/>
      <c r="E252" s="6"/>
    </row>
    <row r="253" spans="3:5" ht="17.25">
      <c r="C253" s="6"/>
      <c r="E253" s="6"/>
    </row>
    <row r="254" spans="3:5" ht="17.25">
      <c r="C254" s="6"/>
      <c r="E254" s="6"/>
    </row>
    <row r="255" spans="3:5" ht="17.25">
      <c r="C255" s="6"/>
      <c r="E255" s="6"/>
    </row>
    <row r="256" spans="3:5" ht="17.25">
      <c r="C256" s="6"/>
      <c r="E256" s="6"/>
    </row>
    <row r="257" spans="3:5" ht="17.25">
      <c r="C257" s="6"/>
      <c r="E257" s="6"/>
    </row>
    <row r="258" spans="3:5" ht="17.25">
      <c r="C258" s="6"/>
      <c r="E258" s="6"/>
    </row>
    <row r="259" spans="3:5" ht="17.25">
      <c r="C259" s="6"/>
      <c r="E259" s="6"/>
    </row>
    <row r="260" spans="3:5" ht="17.25">
      <c r="C260" s="6"/>
      <c r="E260" s="6"/>
    </row>
    <row r="261" spans="3:5" ht="17.25">
      <c r="C261" s="6"/>
      <c r="E261" s="6"/>
    </row>
    <row r="262" spans="3:5" ht="17.25">
      <c r="C262" s="6"/>
      <c r="E262" s="6"/>
    </row>
    <row r="263" spans="3:5" ht="17.25">
      <c r="C263" s="6"/>
      <c r="E263" s="6"/>
    </row>
    <row r="264" spans="3:5" ht="17.25">
      <c r="C264" s="6"/>
      <c r="E264" s="6"/>
    </row>
    <row r="265" spans="3:5" ht="17.25">
      <c r="C265" s="6"/>
      <c r="E265" s="6"/>
    </row>
    <row r="266" spans="3:5" ht="17.25">
      <c r="C266" s="6"/>
      <c r="E266" s="6"/>
    </row>
    <row r="267" spans="3:5" ht="17.25">
      <c r="C267" s="6"/>
      <c r="E267" s="6"/>
    </row>
    <row r="268" spans="3:5" ht="17.25">
      <c r="C268" s="6"/>
      <c r="E268" s="6"/>
    </row>
    <row r="269" spans="3:5" ht="17.25">
      <c r="C269" s="6"/>
      <c r="E269" s="6"/>
    </row>
    <row r="270" spans="3:5" ht="17.25">
      <c r="C270" s="6"/>
      <c r="E270" s="6"/>
    </row>
    <row r="271" spans="3:5" ht="17.25">
      <c r="C271" s="6"/>
      <c r="E271" s="6"/>
    </row>
    <row r="272" spans="3:5" ht="17.25">
      <c r="C272" s="6"/>
      <c r="E272" s="6"/>
    </row>
    <row r="273" spans="3:5" ht="17.25">
      <c r="C273" s="6"/>
      <c r="E273" s="6"/>
    </row>
    <row r="274" spans="3:5" ht="17.25">
      <c r="C274" s="6"/>
      <c r="E274" s="6"/>
    </row>
    <row r="275" spans="3:5" ht="17.25">
      <c r="C275" s="6"/>
      <c r="E275" s="6"/>
    </row>
    <row r="276" spans="3:5" ht="17.25">
      <c r="C276" s="6"/>
      <c r="E276" s="6"/>
    </row>
    <row r="277" spans="3:5" ht="17.25">
      <c r="C277" s="6"/>
      <c r="E277" s="6"/>
    </row>
    <row r="278" spans="3:5" ht="17.25">
      <c r="C278" s="6"/>
      <c r="E278" s="6"/>
    </row>
    <row r="279" spans="3:5" ht="17.25">
      <c r="C279" s="6"/>
      <c r="E279" s="6"/>
    </row>
    <row r="280" spans="3:5" ht="17.25">
      <c r="C280" s="6"/>
      <c r="E280" s="6"/>
    </row>
    <row r="281" spans="3:5" ht="17.25">
      <c r="C281" s="6"/>
      <c r="E281" s="6"/>
    </row>
    <row r="282" spans="3:5" ht="17.25">
      <c r="C282" s="6"/>
      <c r="E282" s="6"/>
    </row>
    <row r="283" spans="3:5" ht="17.25">
      <c r="C283" s="6"/>
      <c r="E283" s="6"/>
    </row>
    <row r="284" spans="3:5" ht="17.25">
      <c r="C284" s="6"/>
      <c r="E284" s="6"/>
    </row>
    <row r="285" spans="3:5" ht="17.25">
      <c r="C285" s="6"/>
      <c r="E285" s="6"/>
    </row>
    <row r="286" spans="3:5" ht="17.25">
      <c r="C286" s="6"/>
      <c r="E286" s="6"/>
    </row>
    <row r="287" spans="3:5" ht="17.25">
      <c r="C287" s="6"/>
      <c r="E287" s="6"/>
    </row>
    <row r="288" spans="3:5" ht="17.25">
      <c r="C288" s="6"/>
      <c r="E288" s="6"/>
    </row>
    <row r="289" spans="3:5" ht="17.25">
      <c r="C289" s="6"/>
      <c r="E289" s="6"/>
    </row>
    <row r="290" spans="3:5" ht="17.25">
      <c r="C290" s="6"/>
      <c r="E290" s="6"/>
    </row>
    <row r="291" spans="3:5" ht="17.25">
      <c r="C291" s="6"/>
      <c r="E291" s="6"/>
    </row>
    <row r="292" spans="3:5" ht="17.25">
      <c r="C292" s="6"/>
      <c r="E292" s="6"/>
    </row>
    <row r="293" spans="3:5" ht="17.25">
      <c r="C293" s="6"/>
      <c r="E293" s="6"/>
    </row>
    <row r="294" spans="3:5" ht="17.25">
      <c r="C294" s="6"/>
      <c r="E294" s="6"/>
    </row>
    <row r="295" spans="3:5" ht="17.25">
      <c r="C295" s="6"/>
      <c r="E295" s="6"/>
    </row>
    <row r="296" spans="3:5" ht="17.25">
      <c r="C296" s="6"/>
      <c r="E296" s="6"/>
    </row>
    <row r="297" spans="3:5" ht="17.25">
      <c r="C297" s="6"/>
      <c r="E297" s="6"/>
    </row>
    <row r="298" spans="3:5" ht="17.25">
      <c r="C298" s="6"/>
      <c r="E298" s="6"/>
    </row>
    <row r="299" spans="3:5" ht="17.25">
      <c r="C299" s="6"/>
      <c r="E299" s="6"/>
    </row>
    <row r="300" spans="3:5" ht="17.25">
      <c r="C300" s="6"/>
      <c r="E300" s="6"/>
    </row>
    <row r="301" spans="3:5" ht="17.25">
      <c r="C301" s="6"/>
      <c r="E301" s="6"/>
    </row>
    <row r="302" spans="3:5" ht="17.25">
      <c r="C302" s="6"/>
      <c r="E302" s="6"/>
    </row>
    <row r="303" spans="3:5" ht="17.25">
      <c r="C303" s="6"/>
      <c r="E303" s="6"/>
    </row>
    <row r="304" spans="3:5" ht="17.25">
      <c r="C304" s="6"/>
      <c r="E304" s="6"/>
    </row>
    <row r="305" spans="3:5" ht="17.25">
      <c r="C305" s="6"/>
      <c r="E305" s="6"/>
    </row>
    <row r="306" spans="3:5" ht="17.25">
      <c r="C306" s="6"/>
      <c r="E306" s="6"/>
    </row>
    <row r="307" spans="3:5" ht="17.25">
      <c r="C307" s="6"/>
      <c r="E307" s="6"/>
    </row>
    <row r="308" spans="3:5" ht="17.25">
      <c r="C308" s="6"/>
      <c r="E308" s="6"/>
    </row>
    <row r="309" spans="3:5" ht="17.25">
      <c r="C309" s="6"/>
      <c r="E309" s="6"/>
    </row>
    <row r="310" spans="3:5" ht="17.25">
      <c r="C310" s="6"/>
      <c r="E310" s="6"/>
    </row>
    <row r="311" spans="3:5" ht="17.25">
      <c r="C311" s="6"/>
      <c r="E311" s="6"/>
    </row>
    <row r="312" spans="3:5" ht="17.25">
      <c r="C312" s="6"/>
      <c r="E312" s="6"/>
    </row>
    <row r="313" spans="3:5" ht="17.25">
      <c r="C313" s="6"/>
      <c r="E313" s="6"/>
    </row>
    <row r="314" spans="3:5" ht="17.25">
      <c r="C314" s="6"/>
      <c r="E314" s="6"/>
    </row>
    <row r="315" spans="3:5" ht="17.25">
      <c r="C315" s="6"/>
      <c r="E315" s="6"/>
    </row>
    <row r="316" spans="3:5" ht="17.25">
      <c r="C316" s="6"/>
      <c r="E316" s="6"/>
    </row>
    <row r="317" spans="3:5" ht="17.25">
      <c r="C317" s="6"/>
      <c r="E317" s="6"/>
    </row>
    <row r="318" spans="3:5" ht="17.25">
      <c r="C318" s="6"/>
      <c r="E318" s="6"/>
    </row>
    <row r="319" spans="3:5" ht="17.25">
      <c r="C319" s="6"/>
      <c r="E319" s="6"/>
    </row>
    <row r="320" spans="3:5" ht="17.25">
      <c r="C320" s="6"/>
      <c r="E320" s="6"/>
    </row>
    <row r="321" spans="3:5" ht="17.25">
      <c r="C321" s="6"/>
      <c r="E321" s="6"/>
    </row>
    <row r="322" spans="3:5" ht="17.25">
      <c r="C322" s="6"/>
      <c r="E322" s="6"/>
    </row>
    <row r="323" spans="3:5" ht="17.25">
      <c r="C323" s="6"/>
      <c r="E323" s="6"/>
    </row>
    <row r="324" spans="3:5" ht="17.25">
      <c r="C324" s="6"/>
      <c r="E324" s="6"/>
    </row>
    <row r="325" spans="3:5" ht="17.25">
      <c r="C325" s="6"/>
      <c r="E325" s="6"/>
    </row>
    <row r="326" spans="3:5" ht="17.25">
      <c r="C326" s="6"/>
      <c r="E326" s="6"/>
    </row>
    <row r="327" spans="3:5" ht="17.25">
      <c r="C327" s="6"/>
      <c r="E327" s="6"/>
    </row>
    <row r="328" spans="3:5" ht="17.25">
      <c r="C328" s="6"/>
      <c r="E328" s="6"/>
    </row>
    <row r="329" spans="3:5" ht="17.25">
      <c r="C329" s="6"/>
      <c r="E329" s="6"/>
    </row>
    <row r="330" spans="3:5" ht="17.25">
      <c r="C330" s="6"/>
      <c r="E330" s="6"/>
    </row>
    <row r="331" spans="3:5" ht="17.25">
      <c r="C331" s="6"/>
      <c r="E331" s="6"/>
    </row>
    <row r="332" spans="3:5" ht="17.25">
      <c r="C332" s="6"/>
      <c r="E332" s="6"/>
    </row>
    <row r="333" spans="3:5" ht="17.25">
      <c r="C333" s="6"/>
      <c r="E333" s="6"/>
    </row>
    <row r="334" spans="3:5" ht="17.25">
      <c r="C334" s="6"/>
      <c r="E334" s="6"/>
    </row>
    <row r="335" spans="3:5" ht="17.25">
      <c r="C335" s="6"/>
      <c r="E335" s="6"/>
    </row>
    <row r="336" spans="3:5" ht="17.25">
      <c r="C336" s="6"/>
      <c r="E336" s="6"/>
    </row>
    <row r="337" spans="3:5" ht="17.25">
      <c r="C337" s="6"/>
      <c r="E337" s="6"/>
    </row>
    <row r="338" spans="3:5" ht="17.25">
      <c r="C338" s="6"/>
      <c r="E338" s="6"/>
    </row>
    <row r="339" spans="3:5" ht="17.25">
      <c r="C339" s="6"/>
      <c r="E339" s="6"/>
    </row>
    <row r="340" spans="3:5" ht="17.25">
      <c r="C340" s="6"/>
      <c r="E340" s="6"/>
    </row>
    <row r="341" spans="3:5" ht="17.25">
      <c r="C341" s="6"/>
      <c r="E341" s="6"/>
    </row>
    <row r="342" spans="3:5" ht="17.25">
      <c r="C342" s="6"/>
      <c r="E342" s="6"/>
    </row>
    <row r="343" spans="3:5" ht="17.25">
      <c r="C343" s="6"/>
      <c r="E343" s="6"/>
    </row>
    <row r="344" spans="3:5" ht="17.25">
      <c r="C344" s="6"/>
      <c r="E344" s="6"/>
    </row>
    <row r="345" spans="3:5" ht="17.25">
      <c r="C345" s="6"/>
      <c r="E345" s="6"/>
    </row>
    <row r="346" spans="3:5" ht="17.25">
      <c r="C346" s="6"/>
      <c r="E346" s="6"/>
    </row>
    <row r="347" spans="3:5" ht="17.25">
      <c r="C347" s="6"/>
      <c r="E347" s="6"/>
    </row>
    <row r="348" spans="3:5" ht="17.25">
      <c r="C348" s="6"/>
      <c r="E348" s="6"/>
    </row>
    <row r="349" spans="3:5" ht="17.25">
      <c r="C349" s="6"/>
      <c r="E349" s="6"/>
    </row>
    <row r="350" spans="3:5" ht="17.25">
      <c r="C350" s="6"/>
      <c r="E350" s="6"/>
    </row>
    <row r="351" spans="3:5" ht="17.25">
      <c r="C351" s="6"/>
      <c r="E351" s="6"/>
    </row>
    <row r="352" spans="3:5" ht="17.25">
      <c r="C352" s="6"/>
      <c r="E352" s="6"/>
    </row>
    <row r="353" spans="3:5" ht="17.25">
      <c r="C353" s="6"/>
      <c r="E353" s="6"/>
    </row>
    <row r="354" spans="3:5" ht="17.25">
      <c r="C354" s="6"/>
      <c r="E354" s="6"/>
    </row>
    <row r="355" spans="3:5" ht="17.25">
      <c r="C355" s="6"/>
      <c r="E355" s="6"/>
    </row>
    <row r="356" spans="3:5" ht="17.25">
      <c r="C356" s="6"/>
      <c r="E356" s="6"/>
    </row>
    <row r="357" spans="3:5" ht="17.25">
      <c r="C357" s="6"/>
      <c r="E357" s="6"/>
    </row>
    <row r="358" spans="3:5" ht="17.25">
      <c r="C358" s="6"/>
      <c r="E358" s="6"/>
    </row>
    <row r="359" spans="3:5" ht="17.25">
      <c r="C359" s="6"/>
      <c r="E359" s="6"/>
    </row>
    <row r="360" spans="3:5" ht="17.25">
      <c r="C360" s="6"/>
      <c r="E360" s="6"/>
    </row>
    <row r="361" spans="3:5" ht="17.25">
      <c r="C361" s="6"/>
      <c r="E361" s="6"/>
    </row>
    <row r="362" spans="3:5" ht="17.25">
      <c r="C362" s="6"/>
      <c r="E362" s="6"/>
    </row>
    <row r="363" spans="3:5" ht="17.25">
      <c r="C363" s="6"/>
      <c r="E363" s="6"/>
    </row>
    <row r="364" spans="3:5" ht="17.25">
      <c r="C364" s="6"/>
      <c r="E364" s="6"/>
    </row>
    <row r="365" spans="3:5" ht="17.25">
      <c r="C365" s="6"/>
      <c r="E365" s="6"/>
    </row>
    <row r="366" spans="3:5" ht="17.25">
      <c r="C366" s="6"/>
      <c r="E366" s="6"/>
    </row>
    <row r="367" spans="3:5" ht="17.25">
      <c r="C367" s="6"/>
      <c r="E367" s="6"/>
    </row>
    <row r="368" spans="3:5" ht="17.25">
      <c r="C368" s="6"/>
      <c r="E368" s="6"/>
    </row>
    <row r="369" spans="3:5" ht="17.25">
      <c r="C369" s="6"/>
      <c r="E369" s="6"/>
    </row>
    <row r="370" spans="3:5" ht="17.25">
      <c r="C370" s="6"/>
      <c r="E370" s="6"/>
    </row>
    <row r="371" spans="3:5" ht="17.25">
      <c r="C371" s="6"/>
      <c r="E371" s="6"/>
    </row>
    <row r="372" spans="3:5" ht="17.25">
      <c r="C372" s="6"/>
      <c r="E372" s="6"/>
    </row>
    <row r="373" spans="3:5" ht="17.25">
      <c r="C373" s="6"/>
      <c r="E373" s="6"/>
    </row>
    <row r="374" spans="3:5" ht="17.25">
      <c r="C374" s="6"/>
      <c r="E374" s="6"/>
    </row>
    <row r="375" spans="3:5" ht="17.25">
      <c r="C375" s="6"/>
      <c r="E375" s="6"/>
    </row>
    <row r="376" spans="3:5" ht="17.25">
      <c r="C376" s="6"/>
      <c r="E376" s="6"/>
    </row>
    <row r="377" spans="3:5" ht="17.25">
      <c r="C377" s="6"/>
      <c r="E377" s="6"/>
    </row>
    <row r="378" spans="3:5" ht="17.25">
      <c r="C378" s="6"/>
      <c r="E378" s="6"/>
    </row>
    <row r="379" spans="3:5" ht="17.25">
      <c r="C379" s="6"/>
      <c r="E379" s="6"/>
    </row>
    <row r="380" spans="3:5" ht="17.25">
      <c r="C380" s="6"/>
      <c r="E380" s="6"/>
    </row>
    <row r="381" spans="3:5" ht="17.25">
      <c r="C381" s="6"/>
      <c r="E381" s="6"/>
    </row>
    <row r="382" spans="3:5" ht="17.25">
      <c r="C382" s="6"/>
      <c r="E382" s="6"/>
    </row>
    <row r="383" spans="3:5" ht="17.25">
      <c r="C383" s="6"/>
      <c r="E383" s="6"/>
    </row>
    <row r="384" spans="3:5" ht="17.25">
      <c r="C384" s="6"/>
      <c r="E384" s="6"/>
    </row>
    <row r="385" spans="3:5" ht="17.25">
      <c r="C385" s="6"/>
      <c r="E385" s="6"/>
    </row>
    <row r="386" spans="3:5" ht="17.25">
      <c r="C386" s="6"/>
      <c r="E386" s="6"/>
    </row>
    <row r="387" spans="3:5" ht="17.25">
      <c r="C387" s="6"/>
      <c r="E387" s="6"/>
    </row>
    <row r="388" spans="3:5" ht="17.25">
      <c r="C388" s="6"/>
      <c r="E388" s="6"/>
    </row>
    <row r="389" spans="3:5" ht="17.25">
      <c r="C389" s="6"/>
      <c r="E389" s="6"/>
    </row>
    <row r="390" spans="3:5" ht="17.25">
      <c r="C390" s="6"/>
      <c r="E390" s="6"/>
    </row>
    <row r="391" spans="3:5" ht="17.25">
      <c r="C391" s="6"/>
      <c r="E391" s="6"/>
    </row>
    <row r="392" spans="3:5" ht="17.25">
      <c r="C392" s="6"/>
      <c r="E392" s="6"/>
    </row>
    <row r="393" spans="3:5" ht="17.25">
      <c r="C393" s="6"/>
      <c r="E393" s="6"/>
    </row>
    <row r="394" spans="3:5" ht="17.25">
      <c r="C394" s="6"/>
      <c r="E394" s="6"/>
    </row>
    <row r="395" spans="3:5" ht="17.25">
      <c r="C395" s="6"/>
      <c r="E395" s="6"/>
    </row>
    <row r="396" spans="3:5" ht="17.25">
      <c r="C396" s="6"/>
      <c r="E396" s="6"/>
    </row>
    <row r="397" spans="3:5" ht="17.25">
      <c r="C397" s="6"/>
      <c r="E397" s="6"/>
    </row>
    <row r="398" spans="3:5" ht="17.25">
      <c r="C398" s="6"/>
      <c r="E398" s="6"/>
    </row>
    <row r="399" spans="3:5" ht="17.25">
      <c r="C399" s="6"/>
      <c r="E399" s="6"/>
    </row>
    <row r="400" spans="3:5" ht="17.25">
      <c r="C400" s="6"/>
      <c r="E400" s="6"/>
    </row>
    <row r="401" spans="3:5" ht="17.25">
      <c r="C401" s="6"/>
      <c r="E401" s="6"/>
    </row>
    <row r="402" spans="3:5" ht="17.25">
      <c r="C402" s="6"/>
      <c r="E402" s="6"/>
    </row>
    <row r="403" spans="3:5" ht="17.25">
      <c r="C403" s="6"/>
      <c r="E403" s="6"/>
    </row>
    <row r="404" spans="3:5" ht="17.25">
      <c r="C404" s="6"/>
      <c r="E404" s="6"/>
    </row>
    <row r="405" spans="3:5" ht="17.25">
      <c r="C405" s="6"/>
      <c r="E405" s="6"/>
    </row>
    <row r="406" spans="3:5" ht="17.25">
      <c r="C406" s="6"/>
      <c r="E406" s="6"/>
    </row>
    <row r="407" spans="3:5" ht="17.25">
      <c r="C407" s="6"/>
      <c r="E407" s="6"/>
    </row>
    <row r="408" spans="3:5" ht="17.25">
      <c r="C408" s="6"/>
      <c r="E408" s="6"/>
    </row>
    <row r="409" spans="3:5" ht="17.25">
      <c r="C409" s="6"/>
      <c r="E409" s="6"/>
    </row>
    <row r="410" spans="3:5" ht="17.25">
      <c r="C410" s="6"/>
      <c r="E410" s="6"/>
    </row>
    <row r="411" spans="3:5" ht="17.25">
      <c r="C411" s="6"/>
      <c r="E411" s="6"/>
    </row>
    <row r="412" spans="3:5" ht="17.25">
      <c r="C412" s="6"/>
      <c r="E412" s="6"/>
    </row>
    <row r="413" spans="3:5" ht="17.25">
      <c r="C413" s="6"/>
      <c r="E413" s="6"/>
    </row>
    <row r="414" spans="3:5" ht="17.25">
      <c r="C414" s="6"/>
      <c r="E414" s="6"/>
    </row>
    <row r="415" spans="3:5" ht="17.25">
      <c r="C415" s="6"/>
      <c r="E415" s="6"/>
    </row>
    <row r="416" spans="3:5" ht="17.25">
      <c r="C416" s="6"/>
      <c r="E416" s="6"/>
    </row>
    <row r="417" spans="3:5" ht="17.25">
      <c r="C417" s="6"/>
      <c r="E417" s="6"/>
    </row>
    <row r="418" spans="3:5" ht="17.25">
      <c r="C418" s="6"/>
      <c r="E418" s="6"/>
    </row>
    <row r="419" spans="3:5" ht="17.25">
      <c r="C419" s="6"/>
      <c r="E419" s="6"/>
    </row>
    <row r="420" spans="3:5" ht="17.25">
      <c r="C420" s="6"/>
      <c r="E420" s="6"/>
    </row>
    <row r="421" spans="3:5" ht="17.25">
      <c r="C421" s="6"/>
      <c r="E421" s="6"/>
    </row>
    <row r="422" spans="3:5" ht="17.25">
      <c r="C422" s="6"/>
      <c r="E422" s="6"/>
    </row>
    <row r="423" spans="3:5" ht="17.25">
      <c r="C423" s="6"/>
      <c r="E423" s="6"/>
    </row>
    <row r="424" spans="3:5" ht="17.25">
      <c r="C424" s="6"/>
      <c r="E424" s="6"/>
    </row>
    <row r="425" spans="3:5" ht="17.25">
      <c r="C425" s="6"/>
      <c r="E425" s="6"/>
    </row>
    <row r="426" spans="3:5" ht="17.25">
      <c r="C426" s="6"/>
      <c r="E426" s="6"/>
    </row>
    <row r="427" spans="3:5" ht="17.25">
      <c r="C427" s="6"/>
      <c r="E427" s="6"/>
    </row>
    <row r="428" spans="3:5" ht="17.25">
      <c r="C428" s="6"/>
      <c r="E428" s="6"/>
    </row>
    <row r="429" spans="3:5" ht="17.25">
      <c r="C429" s="6"/>
      <c r="E429" s="6"/>
    </row>
    <row r="430" spans="3:5" ht="17.25">
      <c r="C430" s="6"/>
      <c r="E430" s="6"/>
    </row>
    <row r="431" spans="3:5" ht="17.25">
      <c r="C431" s="6"/>
      <c r="E431" s="6"/>
    </row>
    <row r="432" spans="3:5" ht="17.25">
      <c r="C432" s="6"/>
      <c r="E432" s="6"/>
    </row>
    <row r="433" spans="3:5" ht="17.25">
      <c r="C433" s="6"/>
      <c r="E433" s="6"/>
    </row>
    <row r="434" spans="3:5" ht="17.25">
      <c r="C434" s="6"/>
      <c r="E434" s="6"/>
    </row>
    <row r="435" spans="3:5" ht="17.25">
      <c r="C435" s="6"/>
      <c r="E435" s="6"/>
    </row>
    <row r="436" spans="3:5" ht="17.25">
      <c r="C436" s="6"/>
      <c r="E436" s="6"/>
    </row>
    <row r="437" spans="3:5" ht="17.25">
      <c r="C437" s="6"/>
      <c r="E437" s="6"/>
    </row>
    <row r="438" spans="3:5" ht="17.25">
      <c r="C438" s="6"/>
      <c r="E438" s="6"/>
    </row>
    <row r="439" spans="3:5" ht="17.25">
      <c r="C439" s="6"/>
      <c r="E439" s="6"/>
    </row>
    <row r="440" spans="3:5" ht="17.25">
      <c r="C440" s="6"/>
      <c r="E440" s="6"/>
    </row>
    <row r="441" spans="3:5" ht="17.25">
      <c r="C441" s="6"/>
      <c r="E441" s="6"/>
    </row>
    <row r="442" spans="3:5" ht="17.25">
      <c r="C442" s="6"/>
      <c r="E442" s="6"/>
    </row>
    <row r="443" spans="3:5" ht="17.25">
      <c r="C443" s="6"/>
      <c r="E443" s="6"/>
    </row>
    <row r="444" spans="3:5" ht="17.25">
      <c r="C444" s="6"/>
      <c r="E444" s="6"/>
    </row>
    <row r="445" spans="3:5" ht="17.25">
      <c r="C445" s="6"/>
      <c r="E445" s="6"/>
    </row>
    <row r="446" spans="3:5" ht="17.25">
      <c r="C446" s="6"/>
      <c r="E446" s="6"/>
    </row>
    <row r="447" spans="3:5" ht="17.25">
      <c r="C447" s="6"/>
      <c r="E447" s="6"/>
    </row>
    <row r="448" spans="3:5" ht="17.25">
      <c r="C448" s="6"/>
      <c r="E448" s="6"/>
    </row>
    <row r="449" spans="3:5" ht="17.25">
      <c r="C449" s="6"/>
      <c r="E449" s="6"/>
    </row>
    <row r="450" spans="3:5" ht="17.25">
      <c r="C450" s="6"/>
      <c r="E450" s="6"/>
    </row>
    <row r="451" spans="3:5" ht="17.25">
      <c r="C451" s="6"/>
      <c r="E451" s="6"/>
    </row>
    <row r="452" spans="3:5" ht="17.25">
      <c r="C452" s="6"/>
      <c r="E452" s="6"/>
    </row>
    <row r="453" spans="3:5" ht="17.25">
      <c r="C453" s="6"/>
      <c r="E453" s="6"/>
    </row>
    <row r="454" spans="3:5" ht="17.25">
      <c r="C454" s="6"/>
      <c r="E454" s="6"/>
    </row>
    <row r="455" spans="3:5" ht="17.25">
      <c r="C455" s="6"/>
      <c r="E455" s="6"/>
    </row>
    <row r="456" spans="3:5" ht="17.25">
      <c r="C456" s="6"/>
      <c r="E456" s="6"/>
    </row>
    <row r="457" spans="3:5" ht="17.25">
      <c r="C457" s="6"/>
      <c r="E457" s="6"/>
    </row>
    <row r="458" spans="3:5" ht="17.25">
      <c r="C458" s="6"/>
      <c r="E458" s="6"/>
    </row>
    <row r="459" spans="3:5" ht="17.25">
      <c r="C459" s="6"/>
      <c r="E459" s="6"/>
    </row>
    <row r="460" spans="3:5" ht="17.25">
      <c r="C460" s="6"/>
      <c r="E460" s="6"/>
    </row>
    <row r="461" spans="3:5" ht="17.25">
      <c r="C461" s="6"/>
      <c r="E461" s="6"/>
    </row>
    <row r="462" spans="3:5" ht="17.25">
      <c r="C462" s="6"/>
      <c r="E462" s="6"/>
    </row>
    <row r="463" spans="3:5" ht="17.25">
      <c r="C463" s="6"/>
      <c r="E463" s="6"/>
    </row>
    <row r="464" spans="3:5" ht="17.25">
      <c r="C464" s="6"/>
      <c r="E464" s="6"/>
    </row>
    <row r="465" spans="3:5" ht="17.25">
      <c r="C465" s="6"/>
      <c r="E465" s="6"/>
    </row>
    <row r="466" spans="3:5" ht="17.25">
      <c r="C466" s="6"/>
      <c r="E466" s="6"/>
    </row>
    <row r="467" spans="3:5" ht="17.25">
      <c r="C467" s="6"/>
      <c r="E467" s="6"/>
    </row>
    <row r="468" spans="3:5" ht="17.25">
      <c r="C468" s="6"/>
      <c r="E468" s="6"/>
    </row>
    <row r="469" spans="3:5" ht="17.25">
      <c r="C469" s="6"/>
      <c r="E469" s="6"/>
    </row>
    <row r="470" spans="3:5" ht="17.25">
      <c r="C470" s="6"/>
      <c r="E470" s="6"/>
    </row>
    <row r="471" spans="3:5" ht="17.25">
      <c r="C471" s="6"/>
      <c r="E471" s="6"/>
    </row>
    <row r="472" spans="3:5" ht="17.25">
      <c r="C472" s="6"/>
      <c r="E472" s="6"/>
    </row>
    <row r="473" spans="3:5" ht="17.25">
      <c r="C473" s="6"/>
      <c r="E473" s="6"/>
    </row>
    <row r="474" spans="3:5" ht="17.25">
      <c r="C474" s="6"/>
      <c r="E474" s="6"/>
    </row>
    <row r="475" spans="3:5" ht="17.25">
      <c r="C475" s="6"/>
      <c r="E475" s="6"/>
    </row>
    <row r="476" spans="3:5" ht="17.25">
      <c r="C476" s="6"/>
      <c r="E476" s="6"/>
    </row>
    <row r="477" spans="3:5" ht="17.25">
      <c r="C477" s="6"/>
      <c r="E477" s="6"/>
    </row>
    <row r="478" spans="3:5" ht="17.25">
      <c r="C478" s="6"/>
      <c r="E478" s="6"/>
    </row>
    <row r="479" spans="3:5" ht="17.25">
      <c r="C479" s="6"/>
      <c r="E479" s="6"/>
    </row>
    <row r="480" spans="3:5" ht="17.25">
      <c r="C480" s="6"/>
      <c r="E480" s="6"/>
    </row>
    <row r="481" spans="3:5" ht="17.25">
      <c r="C481" s="6"/>
      <c r="E481" s="6"/>
    </row>
    <row r="482" spans="3:5" ht="17.25">
      <c r="C482" s="6"/>
      <c r="E482" s="6"/>
    </row>
    <row r="483" spans="3:5" ht="17.25">
      <c r="C483" s="6"/>
      <c r="E483" s="6"/>
    </row>
    <row r="484" spans="3:5" ht="17.25">
      <c r="C484" s="6"/>
      <c r="E484" s="6"/>
    </row>
    <row r="485" spans="3:5" ht="17.25">
      <c r="C485" s="6"/>
      <c r="E485" s="6"/>
    </row>
    <row r="486" spans="3:5" ht="17.25">
      <c r="C486" s="6"/>
      <c r="E486" s="6"/>
    </row>
    <row r="487" spans="3:5" ht="17.25">
      <c r="C487" s="6"/>
      <c r="E487" s="6"/>
    </row>
    <row r="488" spans="3:5" ht="17.25">
      <c r="C488" s="6"/>
      <c r="E488" s="6"/>
    </row>
    <row r="489" spans="3:5" ht="17.25">
      <c r="C489" s="6"/>
      <c r="E489" s="6"/>
    </row>
    <row r="490" spans="3:5" ht="17.25">
      <c r="C490" s="6"/>
      <c r="E490" s="6"/>
    </row>
    <row r="491" spans="3:5" ht="17.25">
      <c r="C491" s="6"/>
      <c r="E491" s="6"/>
    </row>
    <row r="492" spans="3:5" ht="17.25">
      <c r="C492" s="6"/>
      <c r="E492" s="6"/>
    </row>
    <row r="493" spans="3:5" ht="17.25">
      <c r="C493" s="6"/>
      <c r="E493" s="6"/>
    </row>
    <row r="494" spans="3:5" ht="17.25">
      <c r="C494" s="6"/>
      <c r="E494" s="6"/>
    </row>
    <row r="495" spans="3:5" ht="17.25">
      <c r="C495" s="6"/>
      <c r="E495" s="6"/>
    </row>
    <row r="496" spans="3:5" ht="17.25">
      <c r="C496" s="6"/>
      <c r="E496" s="6"/>
    </row>
    <row r="497" spans="3:5" ht="17.25">
      <c r="C497" s="6"/>
      <c r="E497" s="6"/>
    </row>
    <row r="498" spans="3:5" ht="17.25">
      <c r="C498" s="6"/>
      <c r="E498" s="6"/>
    </row>
    <row r="499" spans="3:5" ht="17.25">
      <c r="C499" s="6"/>
      <c r="E499" s="6"/>
    </row>
    <row r="500" spans="3:5" ht="17.25">
      <c r="C500" s="6"/>
      <c r="E500" s="6"/>
    </row>
    <row r="501" spans="3:5" ht="17.25">
      <c r="C501" s="6"/>
      <c r="E501" s="6"/>
    </row>
    <row r="502" spans="3:5" ht="17.25">
      <c r="C502" s="6"/>
      <c r="E502" s="6"/>
    </row>
    <row r="503" spans="3:5" ht="17.25">
      <c r="C503" s="6"/>
      <c r="E503" s="6"/>
    </row>
    <row r="504" spans="3:5" ht="17.25">
      <c r="C504" s="6"/>
      <c r="E504" s="6"/>
    </row>
    <row r="505" spans="3:5" ht="17.25">
      <c r="C505" s="6"/>
      <c r="E505" s="6"/>
    </row>
    <row r="506" spans="3:5" ht="17.25">
      <c r="C506" s="6"/>
      <c r="E506" s="6"/>
    </row>
    <row r="507" spans="3:5" ht="17.25">
      <c r="C507" s="6"/>
      <c r="E507" s="6"/>
    </row>
    <row r="508" spans="3:5" ht="17.25">
      <c r="C508" s="6"/>
      <c r="E508" s="6"/>
    </row>
    <row r="509" spans="3:5" ht="17.25">
      <c r="C509" s="6"/>
      <c r="E509" s="6"/>
    </row>
    <row r="510" spans="3:5" ht="17.25">
      <c r="C510" s="6"/>
      <c r="E510" s="6"/>
    </row>
    <row r="511" spans="3:5" ht="17.25">
      <c r="C511" s="6"/>
      <c r="E511" s="6"/>
    </row>
    <row r="512" spans="3:5" ht="17.25">
      <c r="C512" s="6"/>
      <c r="E512" s="6"/>
    </row>
    <row r="513" spans="3:5" ht="17.25">
      <c r="C513" s="6"/>
      <c r="E513" s="6"/>
    </row>
    <row r="514" spans="3:5" ht="17.25">
      <c r="C514" s="6"/>
      <c r="E514" s="6"/>
    </row>
    <row r="515" spans="3:5" ht="17.25">
      <c r="C515" s="6"/>
      <c r="E515" s="6"/>
    </row>
    <row r="516" spans="3:5" ht="17.25">
      <c r="C516" s="6"/>
      <c r="E516" s="6"/>
    </row>
    <row r="517" spans="3:5" ht="17.25">
      <c r="C517" s="6"/>
      <c r="E517" s="6"/>
    </row>
    <row r="518" spans="3:5" ht="17.25">
      <c r="C518" s="6"/>
      <c r="E518" s="6"/>
    </row>
    <row r="519" spans="3:5" ht="17.25">
      <c r="C519" s="6"/>
      <c r="E519" s="6"/>
    </row>
    <row r="520" spans="3:5" ht="17.25">
      <c r="C520" s="6"/>
      <c r="E520" s="6"/>
    </row>
    <row r="521" spans="3:5" ht="17.25">
      <c r="C521" s="6"/>
      <c r="E521" s="6"/>
    </row>
    <row r="522" spans="3:5" ht="17.25">
      <c r="C522" s="6"/>
      <c r="E522" s="6"/>
    </row>
    <row r="523" spans="3:5" ht="17.25">
      <c r="C523" s="6"/>
      <c r="E523" s="6"/>
    </row>
    <row r="524" spans="3:5" ht="17.25">
      <c r="C524" s="6"/>
      <c r="E524" s="6"/>
    </row>
    <row r="525" spans="3:5" ht="17.25">
      <c r="C525" s="6"/>
      <c r="E525" s="6"/>
    </row>
    <row r="526" spans="3:5" ht="17.25">
      <c r="C526" s="6"/>
      <c r="E526" s="6"/>
    </row>
    <row r="527" spans="3:5" ht="17.25">
      <c r="C527" s="6"/>
      <c r="E527" s="6"/>
    </row>
    <row r="528" spans="3:5" ht="17.25">
      <c r="C528" s="6"/>
      <c r="E528" s="6"/>
    </row>
    <row r="529" spans="3:5" ht="17.25">
      <c r="C529" s="6"/>
      <c r="E529" s="6"/>
    </row>
    <row r="530" spans="3:5" ht="17.25">
      <c r="C530" s="6"/>
      <c r="E530" s="6"/>
    </row>
    <row r="531" spans="3:5" ht="17.25">
      <c r="C531" s="6"/>
      <c r="E531" s="6"/>
    </row>
    <row r="532" spans="3:5" ht="17.25">
      <c r="C532" s="6"/>
      <c r="E532" s="6"/>
    </row>
    <row r="533" spans="3:5" ht="17.25">
      <c r="C533" s="6"/>
      <c r="E533" s="6"/>
    </row>
    <row r="534" spans="3:5" ht="17.25">
      <c r="C534" s="6"/>
      <c r="E534" s="6"/>
    </row>
    <row r="535" spans="3:5" ht="17.25">
      <c r="C535" s="6"/>
      <c r="E535" s="6"/>
    </row>
    <row r="536" spans="3:5" ht="17.25">
      <c r="C536" s="6"/>
      <c r="E536" s="6"/>
    </row>
    <row r="537" spans="3:5" ht="17.25">
      <c r="C537" s="6"/>
      <c r="E537" s="6"/>
    </row>
    <row r="538" spans="3:5" ht="17.25">
      <c r="C538" s="6"/>
      <c r="E538" s="6"/>
    </row>
    <row r="539" spans="3:5" ht="17.25">
      <c r="C539" s="6"/>
      <c r="E539" s="6"/>
    </row>
    <row r="540" spans="3:5" ht="17.25">
      <c r="C540" s="6"/>
      <c r="E540" s="6"/>
    </row>
    <row r="541" spans="3:5" ht="17.25">
      <c r="C541" s="6"/>
      <c r="E541" s="6"/>
    </row>
    <row r="542" spans="3:5" ht="17.25">
      <c r="C542" s="6"/>
      <c r="E542" s="6"/>
    </row>
    <row r="543" spans="3:5" ht="17.25">
      <c r="C543" s="6"/>
      <c r="E543" s="6"/>
    </row>
    <row r="544" spans="3:5" ht="17.25">
      <c r="C544" s="6"/>
      <c r="E544" s="6"/>
    </row>
    <row r="545" spans="3:5" ht="17.25">
      <c r="C545" s="6"/>
      <c r="E545" s="6"/>
    </row>
    <row r="546" spans="3:5" ht="17.25">
      <c r="C546" s="6"/>
      <c r="E546" s="6"/>
    </row>
    <row r="547" spans="3:5" ht="17.25">
      <c r="C547" s="6"/>
      <c r="E547" s="6"/>
    </row>
    <row r="548" spans="3:5" ht="17.25">
      <c r="C548" s="6"/>
      <c r="E548" s="6"/>
    </row>
    <row r="549" spans="3:5" ht="17.25">
      <c r="C549" s="6"/>
      <c r="E549" s="6"/>
    </row>
    <row r="550" spans="3:5" ht="17.25">
      <c r="C550" s="6"/>
      <c r="E550" s="6"/>
    </row>
    <row r="551" spans="3:5" ht="17.25">
      <c r="C551" s="6"/>
      <c r="E551" s="6"/>
    </row>
    <row r="552" spans="3:5" ht="17.25">
      <c r="C552" s="6"/>
      <c r="E552" s="6"/>
    </row>
    <row r="553" spans="3:5" ht="17.25">
      <c r="C553" s="6"/>
      <c r="E553" s="6"/>
    </row>
    <row r="554" spans="3:5" ht="17.25">
      <c r="C554" s="6"/>
      <c r="E554" s="6"/>
    </row>
    <row r="555" spans="3:5" ht="17.25">
      <c r="C555" s="6"/>
      <c r="E555" s="6"/>
    </row>
    <row r="556" spans="3:5" ht="17.25">
      <c r="C556" s="6"/>
      <c r="E556" s="6"/>
    </row>
    <row r="557" spans="3:5" ht="17.25">
      <c r="C557" s="6"/>
      <c r="E557" s="6"/>
    </row>
    <row r="558" spans="3:5" ht="17.25">
      <c r="C558" s="6"/>
      <c r="E558" s="6"/>
    </row>
    <row r="559" spans="3:5" ht="17.25">
      <c r="C559" s="6"/>
      <c r="E559" s="6"/>
    </row>
    <row r="560" spans="3:5" ht="17.25">
      <c r="C560" s="6"/>
      <c r="E560" s="6"/>
    </row>
    <row r="561" spans="3:5" ht="17.25">
      <c r="C561" s="6"/>
      <c r="E561" s="6"/>
    </row>
    <row r="562" spans="3:5" ht="17.25">
      <c r="C562" s="6"/>
      <c r="E562" s="6"/>
    </row>
    <row r="563" spans="3:5" ht="17.25">
      <c r="C563" s="6"/>
      <c r="E563" s="6"/>
    </row>
    <row r="564" spans="3:5" ht="17.25">
      <c r="C564" s="6"/>
      <c r="E564" s="6"/>
    </row>
    <row r="565" spans="3:5" ht="17.25">
      <c r="C565" s="6"/>
      <c r="E565" s="6"/>
    </row>
    <row r="566" spans="3:5" ht="17.25">
      <c r="C566" s="6"/>
      <c r="E566" s="6"/>
    </row>
    <row r="567" spans="3:5" ht="17.25">
      <c r="C567" s="6"/>
      <c r="E567" s="6"/>
    </row>
    <row r="568" spans="3:5" ht="17.25">
      <c r="C568" s="6"/>
      <c r="E568" s="6"/>
    </row>
    <row r="569" spans="3:5" ht="17.25">
      <c r="C569" s="6"/>
      <c r="E569" s="6"/>
    </row>
    <row r="570" spans="3:5" ht="17.25">
      <c r="C570" s="6"/>
      <c r="E570" s="6"/>
    </row>
    <row r="571" spans="3:5" ht="17.25">
      <c r="C571" s="6"/>
      <c r="E571" s="6"/>
    </row>
    <row r="572" spans="3:5" ht="17.25">
      <c r="C572" s="6"/>
      <c r="E572" s="6"/>
    </row>
    <row r="573" spans="3:5" ht="17.25">
      <c r="C573" s="6"/>
      <c r="E573" s="6"/>
    </row>
    <row r="574" spans="3:5" ht="17.25">
      <c r="C574" s="6"/>
      <c r="E574" s="6"/>
    </row>
    <row r="575" spans="3:5" ht="17.25">
      <c r="C575" s="6"/>
      <c r="E575" s="6"/>
    </row>
    <row r="576" spans="3:5" ht="17.25">
      <c r="C576" s="6"/>
      <c r="E576" s="6"/>
    </row>
    <row r="577" spans="3:5" ht="17.25">
      <c r="C577" s="6"/>
      <c r="E577" s="6"/>
    </row>
    <row r="578" spans="3:5" ht="17.25">
      <c r="C578" s="6"/>
      <c r="E578" s="6"/>
    </row>
    <row r="579" spans="3:5" ht="17.25">
      <c r="C579" s="6"/>
      <c r="E579" s="6"/>
    </row>
    <row r="580" spans="3:5" ht="17.25">
      <c r="C580" s="6"/>
      <c r="E580" s="6"/>
    </row>
    <row r="581" spans="3:5" ht="17.25">
      <c r="C581" s="6"/>
      <c r="E581" s="6"/>
    </row>
    <row r="582" spans="3:5" ht="17.25">
      <c r="C582" s="6"/>
      <c r="E582" s="6"/>
    </row>
    <row r="583" spans="3:5" ht="17.25">
      <c r="C583" s="6"/>
      <c r="E583" s="6"/>
    </row>
    <row r="584" spans="3:5" ht="17.25">
      <c r="C584" s="6"/>
      <c r="E584" s="6"/>
    </row>
    <row r="585" spans="3:5" ht="17.25">
      <c r="C585" s="6"/>
      <c r="E585" s="6"/>
    </row>
    <row r="586" spans="3:5" ht="17.25">
      <c r="C586" s="6"/>
      <c r="E586" s="6"/>
    </row>
    <row r="587" spans="3:5" ht="17.25">
      <c r="C587" s="6"/>
      <c r="E587" s="6"/>
    </row>
    <row r="588" spans="3:5" ht="17.25">
      <c r="C588" s="6"/>
      <c r="E588" s="6"/>
    </row>
    <row r="589" spans="3:5" ht="17.25">
      <c r="C589" s="6"/>
      <c r="E589" s="6"/>
    </row>
    <row r="590" spans="3:5" ht="17.25">
      <c r="C590" s="6"/>
      <c r="E590" s="6"/>
    </row>
    <row r="591" spans="3:5" ht="17.25">
      <c r="C591" s="6"/>
      <c r="E591" s="6"/>
    </row>
    <row r="592" spans="3:5" ht="17.25">
      <c r="C592" s="6"/>
      <c r="E592" s="6"/>
    </row>
    <row r="593" spans="3:5" ht="17.25">
      <c r="C593" s="6"/>
      <c r="E593" s="6"/>
    </row>
    <row r="594" spans="3:5" ht="17.25">
      <c r="C594" s="6"/>
      <c r="E594" s="6"/>
    </row>
    <row r="595" spans="3:5" ht="17.25">
      <c r="C595" s="6"/>
      <c r="E595" s="6"/>
    </row>
    <row r="596" spans="3:5" ht="17.25">
      <c r="C596" s="6"/>
      <c r="E596" s="6"/>
    </row>
    <row r="597" spans="3:5" ht="17.25">
      <c r="C597" s="6"/>
      <c r="E597" s="6"/>
    </row>
    <row r="598" spans="3:5" ht="17.25">
      <c r="C598" s="6"/>
      <c r="E598" s="6"/>
    </row>
    <row r="599" spans="3:5" ht="17.25">
      <c r="C599" s="6"/>
      <c r="E599" s="6"/>
    </row>
    <row r="600" spans="3:5" ht="17.25">
      <c r="C600" s="6"/>
      <c r="E600" s="6"/>
    </row>
    <row r="601" spans="3:5" ht="17.25">
      <c r="C601" s="6"/>
      <c r="E601" s="6"/>
    </row>
    <row r="602" spans="3:5" ht="17.25">
      <c r="C602" s="6"/>
      <c r="E602" s="6"/>
    </row>
    <row r="603" spans="3:5" ht="17.25">
      <c r="C603" s="6"/>
      <c r="E603" s="6"/>
    </row>
    <row r="604" spans="3:5" ht="17.25">
      <c r="C604" s="6"/>
      <c r="E604" s="6"/>
    </row>
    <row r="605" spans="3:5" ht="17.25">
      <c r="C605" s="6"/>
      <c r="E605" s="6"/>
    </row>
    <row r="606" spans="3:5" ht="17.25">
      <c r="C606" s="6"/>
      <c r="E606" s="6"/>
    </row>
    <row r="607" spans="3:5" ht="17.25">
      <c r="C607" s="6"/>
      <c r="E607" s="6"/>
    </row>
    <row r="608" spans="3:5" ht="17.25">
      <c r="C608" s="6"/>
      <c r="E608" s="6"/>
    </row>
    <row r="609" spans="3:5" ht="17.25">
      <c r="C609" s="6"/>
      <c r="E609" s="6"/>
    </row>
    <row r="610" spans="3:5" ht="17.25">
      <c r="C610" s="6"/>
      <c r="E610" s="6"/>
    </row>
    <row r="611" spans="3:5" ht="17.25">
      <c r="C611" s="6"/>
      <c r="E611" s="6"/>
    </row>
    <row r="612" spans="3:5" ht="17.25">
      <c r="C612" s="6"/>
      <c r="E612" s="6"/>
    </row>
    <row r="613" spans="3:5" ht="17.25">
      <c r="C613" s="6"/>
      <c r="E613" s="6"/>
    </row>
    <row r="614" spans="3:5" ht="17.25">
      <c r="C614" s="6"/>
      <c r="E614" s="6"/>
    </row>
    <row r="615" spans="3:5" ht="17.25">
      <c r="C615" s="6"/>
      <c r="E615" s="6"/>
    </row>
    <row r="616" spans="3:5" ht="17.25">
      <c r="C616" s="6"/>
      <c r="E616" s="6"/>
    </row>
    <row r="617" spans="3:5" ht="17.25">
      <c r="C617" s="6"/>
      <c r="E617" s="6"/>
    </row>
    <row r="618" spans="3:5" ht="17.25">
      <c r="C618" s="6"/>
      <c r="E618" s="6"/>
    </row>
    <row r="619" spans="3:5" ht="17.25">
      <c r="C619" s="6"/>
      <c r="E619" s="6"/>
    </row>
    <row r="620" spans="3:5" ht="17.25">
      <c r="C620" s="6"/>
      <c r="E620" s="6"/>
    </row>
    <row r="621" spans="3:5" ht="17.25">
      <c r="C621" s="6"/>
      <c r="E621" s="6"/>
    </row>
    <row r="622" spans="3:5" ht="17.25">
      <c r="C622" s="6"/>
      <c r="E622" s="6"/>
    </row>
    <row r="623" spans="3:5" ht="17.25">
      <c r="C623" s="6"/>
      <c r="E623" s="6"/>
    </row>
    <row r="624" spans="3:5" ht="17.25">
      <c r="C624" s="6"/>
      <c r="E624" s="6"/>
    </row>
    <row r="625" spans="3:5" ht="17.25">
      <c r="C625" s="6"/>
      <c r="E625" s="6"/>
    </row>
    <row r="626" spans="3:5" ht="17.25">
      <c r="C626" s="6"/>
      <c r="E626" s="6"/>
    </row>
    <row r="627" spans="3:5" ht="17.25">
      <c r="C627" s="6"/>
      <c r="E627" s="6"/>
    </row>
    <row r="628" spans="3:5" ht="17.25">
      <c r="C628" s="6"/>
      <c r="E628" s="6"/>
    </row>
    <row r="629" spans="3:5" ht="17.25">
      <c r="C629" s="6"/>
      <c r="E629" s="6"/>
    </row>
    <row r="630" spans="3:5" ht="17.25">
      <c r="C630" s="6"/>
      <c r="E630" s="6"/>
    </row>
    <row r="631" spans="3:5" ht="17.25">
      <c r="C631" s="6"/>
      <c r="E631" s="6"/>
    </row>
    <row r="632" spans="3:5" ht="17.25">
      <c r="C632" s="6"/>
      <c r="E632" s="6"/>
    </row>
    <row r="633" spans="3:5" ht="17.25">
      <c r="C633" s="6"/>
      <c r="E633" s="6"/>
    </row>
    <row r="634" spans="3:5" ht="17.25">
      <c r="C634" s="6"/>
      <c r="E634" s="6"/>
    </row>
    <row r="635" spans="3:5" ht="17.25">
      <c r="C635" s="6"/>
      <c r="E635" s="6"/>
    </row>
    <row r="636" spans="3:5" ht="17.25">
      <c r="C636" s="6"/>
      <c r="E636" s="6"/>
    </row>
    <row r="637" spans="3:5" ht="17.25">
      <c r="C637" s="6"/>
      <c r="E637" s="6"/>
    </row>
    <row r="638" spans="3:5" ht="17.25">
      <c r="C638" s="6"/>
      <c r="E638" s="6"/>
    </row>
    <row r="639" spans="3:5" ht="17.25">
      <c r="C639" s="6"/>
      <c r="E639" s="6"/>
    </row>
    <row r="640" spans="3:5" ht="17.25">
      <c r="C640" s="6"/>
      <c r="E640" s="6"/>
    </row>
    <row r="641" spans="3:5" ht="17.25">
      <c r="C641" s="6"/>
      <c r="E641" s="6"/>
    </row>
    <row r="642" spans="3:5" ht="17.25">
      <c r="C642" s="6"/>
      <c r="E642" s="6"/>
    </row>
    <row r="643" spans="3:5" ht="17.25">
      <c r="C643" s="6"/>
      <c r="E643" s="6"/>
    </row>
    <row r="644" spans="3:5" ht="17.25">
      <c r="C644" s="6"/>
      <c r="E644" s="6"/>
    </row>
    <row r="645" spans="3:5" ht="17.25">
      <c r="C645" s="6"/>
      <c r="E645" s="6"/>
    </row>
    <row r="646" spans="3:5" ht="17.25">
      <c r="C646" s="6"/>
      <c r="E646" s="6"/>
    </row>
    <row r="647" spans="3:5" ht="17.25">
      <c r="C647" s="6"/>
      <c r="E647" s="6"/>
    </row>
    <row r="648" spans="3:5" ht="17.25">
      <c r="C648" s="6"/>
      <c r="E648" s="6"/>
    </row>
    <row r="649" ht="17.25">
      <c r="E649" s="6"/>
    </row>
    <row r="650" ht="17.25">
      <c r="E650" s="6"/>
    </row>
    <row r="651" ht="17.25">
      <c r="E651" s="6"/>
    </row>
    <row r="652" ht="17.25">
      <c r="E652" s="6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Пользователь Windows</cp:lastModifiedBy>
  <cp:lastPrinted>2020-08-31T11:39:40Z</cp:lastPrinted>
  <dcterms:created xsi:type="dcterms:W3CDTF">2003-04-04T06:54:01Z</dcterms:created>
  <dcterms:modified xsi:type="dcterms:W3CDTF">2020-09-09T10:12:14Z</dcterms:modified>
  <cp:category/>
  <cp:version/>
  <cp:contentType/>
  <cp:contentStatus/>
</cp:coreProperties>
</file>