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'ЗФ'!$A$1:$G$102</definedName>
    <definedName name="_xlnm.Print_Area" localSheetId="1">'СФ'!$A$1:$E$56</definedName>
  </definedNames>
  <calcPr fullCalcOnLoad="1"/>
</workbook>
</file>

<file path=xl/sharedStrings.xml><?xml version="1.0" encoding="utf-8"?>
<sst xmlns="http://schemas.openxmlformats.org/spreadsheetml/2006/main" count="184" uniqueCount="150">
  <si>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</si>
  <si>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</si>
  <si>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</si>
  <si>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</si>
  <si>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</si>
  <si>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</si>
  <si>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</si>
  <si>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</si>
  <si>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</si>
  <si>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</si>
  <si>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</si>
  <si>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</si>
  <si>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>Повернення коштів, наданих для кредитування  громадян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</si>
  <si>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 придбання житла</t>
  </si>
  <si>
    <t xml:space="preserve"> </t>
  </si>
  <si>
    <t>План на звітний період (тис.грн.)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</si>
  <si>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</si>
  <si>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</si>
  <si>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</si>
  <si>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</si>
  <si>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</si>
  <si>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</si>
  <si>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</si>
  <si>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</si>
  <si>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</si>
  <si>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</si>
  <si>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</si>
  <si>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</si>
  <si>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</si>
  <si>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</si>
  <si>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</si>
  <si>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</si>
  <si>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</si>
  <si>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</si>
  <si>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</si>
  <si>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</si>
  <si>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</si>
  <si>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</si>
  <si>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</si>
  <si>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</si>
  <si>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</si>
  <si>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</si>
  <si>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</si>
  <si>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</si>
  <si>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</si>
  <si>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</si>
  <si>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</si>
  <si>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</si>
  <si>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</si>
  <si>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</si>
  <si>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</si>
  <si>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</si>
  <si>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</si>
  <si>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</si>
  <si>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</si>
  <si>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</si>
  <si>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кінець періоду</t>
  </si>
  <si>
    <t xml:space="preserve">Інші розрахунки </t>
  </si>
  <si>
    <t>Соціальний захист та соціальне забезпечення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</si>
  <si>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</si>
  <si>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</si>
  <si>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</si>
  <si>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</si>
  <si>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</si>
  <si>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</si>
  <si>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</si>
  <si>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</si>
  <si>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</si>
  <si>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</si>
  <si>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</si>
  <si>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</si>
  <si>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</si>
  <si>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</si>
  <si>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</si>
  <si>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</si>
  <si>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</si>
  <si>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</si>
  <si>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</si>
  <si>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</si>
  <si>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</si>
  <si>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</si>
  <si>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</si>
  <si>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</si>
  <si>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</si>
  <si>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</si>
  <si>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</si>
  <si>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</si>
  <si>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</si>
  <si>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</si>
  <si>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</si>
  <si>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</si>
  <si>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</si>
  <si>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Базова дотація</t>
  </si>
  <si>
    <t>Освітня субвенція з державного бюджету місцевим бюджетам</t>
  </si>
  <si>
    <t xml:space="preserve">Медична субвенція з державного бюджету місцевим бюджетам 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</si>
  <si>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</si>
  <si>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Сільське і лісове господарство, рибне  господарство та мисливство</t>
  </si>
  <si>
    <t>1000</t>
  </si>
  <si>
    <t>2000</t>
  </si>
  <si>
    <t>3000</t>
  </si>
  <si>
    <t>8000</t>
  </si>
  <si>
    <t>8700</t>
  </si>
  <si>
    <t>На початок періоду</t>
  </si>
  <si>
    <t>0100</t>
  </si>
  <si>
    <t>4000</t>
  </si>
  <si>
    <t>5000</t>
  </si>
  <si>
    <t>7300</t>
  </si>
  <si>
    <t>Трансферти з районного бюджету, передбачені іншім бюджетам</t>
  </si>
  <si>
    <t>Всього видатків загального фонду</t>
  </si>
  <si>
    <t>у тому числі</t>
  </si>
  <si>
    <t>План на рік  (тис.грн.)</t>
  </si>
  <si>
    <t>7610</t>
  </si>
  <si>
    <t>Cприяння розвитку малого та середнього підприємництва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</si>
  <si>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</si>
  <si>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</si>
  <si>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</si>
  <si>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 наслідків стихійного лиха</t>
  </si>
  <si>
    <t>8220</t>
  </si>
  <si>
    <t>9150</t>
  </si>
  <si>
    <t>Інші додаткові дотації з місцевого бюджету</t>
  </si>
  <si>
    <t>9800</t>
  </si>
  <si>
    <t>7680</t>
  </si>
  <si>
    <t>Економічна діяльність</t>
  </si>
  <si>
    <t>Членські внески до асоціацій органів місцевого самоврядування</t>
  </si>
  <si>
    <t>8831</t>
  </si>
  <si>
    <t>7000</t>
  </si>
  <si>
    <t>Додаткова дотація з обласного бюджету місцевим бюджетам на здійснення переданих  видатків з утримання закладів освіти та охорони здоров'я за рахунок відповідної додаткової дотації з державного бюджету</t>
  </si>
  <si>
    <t>Дотації з державного бюджету</t>
  </si>
  <si>
    <t>Субвенції з державного бюджету</t>
  </si>
  <si>
    <t>Дотації з місцевих бюджетів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</si>
  <si>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</si>
  <si>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</si>
  <si>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</si>
  <si>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Інша субвенція із сільських бюджетів та бюджету м.Н-Сіверський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</si>
  <si>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</si>
  <si>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ВИДАТКИ ЗАГАЛЬНОГО ФОНДУ</t>
  </si>
  <si>
    <t>ВСЬОГО ДОХОДІВ ЗАГАЛЬНОГО ФОНДУ</t>
  </si>
  <si>
    <t>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</si>
  <si>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8832</t>
  </si>
  <si>
    <t>9510</t>
  </si>
  <si>
    <t>9770</t>
  </si>
  <si>
    <t>Інші субвенції з місцевого бюджету</t>
  </si>
  <si>
    <t>Субвенція з місцевого бюджету  на здійснення заходів щодо  соціально-економічного розвитку  окремих територій за рахунок відповідної субвенції з державного бюджету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</si>
  <si>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</si>
  <si>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</si>
  <si>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Надання  довгострокових кредитів індивідуальним забудовникам житла на селі </t>
  </si>
  <si>
    <t>Повернення довгострокових кредитів, наданих індивідуальним забудовникам житла на селі</t>
  </si>
  <si>
    <t>Звіт про виконання районного бюджету за I квартал 2020 року</t>
  </si>
  <si>
    <t xml:space="preserve">Надання довгострокових кредитів індивідуальним забудовникам житла на селі </t>
  </si>
  <si>
    <t xml:space="preserve">Інша діяльність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</si>
</sst>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6"/>
      <color indexed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190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90" fontId="7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190" fontId="10" fillId="32" borderId="0" xfId="0" applyNumberFormat="1" applyFont="1" applyFill="1" applyBorder="1" applyAlignment="1" applyProtection="1">
      <alignment horizontal="right" wrapText="1"/>
      <protection hidden="1"/>
    </xf>
    <xf numFmtId="0" fontId="6" fillId="32" borderId="0" xfId="0" applyFont="1" applyFill="1" applyAlignment="1">
      <alignment/>
    </xf>
    <xf numFmtId="190" fontId="5" fillId="32" borderId="0" xfId="0" applyNumberFormat="1" applyFont="1" applyFill="1" applyBorder="1" applyAlignment="1" applyProtection="1">
      <alignment horizontal="right" wrapText="1"/>
      <protection hidden="1"/>
    </xf>
    <xf numFmtId="19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90" fontId="6" fillId="32" borderId="0" xfId="0" applyNumberFormat="1" applyFont="1" applyFill="1" applyAlignment="1">
      <alignment/>
    </xf>
    <xf numFmtId="190" fontId="5" fillId="32" borderId="0" xfId="0" applyNumberFormat="1" applyFont="1" applyFill="1" applyBorder="1" applyAlignment="1" applyProtection="1">
      <alignment horizontal="right"/>
      <protection hidden="1"/>
    </xf>
    <xf numFmtId="190" fontId="7" fillId="32" borderId="0" xfId="0" applyNumberFormat="1" applyFont="1" applyFill="1" applyBorder="1" applyAlignment="1" applyProtection="1">
      <alignment horizontal="right" wrapText="1"/>
      <protection hidden="1"/>
    </xf>
    <xf numFmtId="190" fontId="7" fillId="32" borderId="0" xfId="0" applyNumberFormat="1" applyFont="1" applyFill="1" applyBorder="1" applyAlignment="1" applyProtection="1">
      <alignment horizontal="right"/>
      <protection hidden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0" fontId="8" fillId="0" borderId="0" xfId="0" applyNumberFormat="1" applyFont="1" applyAlignment="1" applyProtection="1">
      <alignment/>
      <protection locked="0"/>
    </xf>
    <xf numFmtId="191" fontId="8" fillId="0" borderId="0" xfId="0" applyNumberFormat="1" applyFont="1" applyAlignment="1" applyProtection="1">
      <alignment/>
      <protection locked="0"/>
    </xf>
    <xf numFmtId="190" fontId="8" fillId="0" borderId="0" xfId="0" applyNumberFormat="1" applyFont="1" applyFill="1" applyBorder="1" applyAlignment="1" applyProtection="1">
      <alignment vertical="top" wrapText="1"/>
      <protection locked="0"/>
    </xf>
    <xf numFmtId="0" fontId="32" fillId="0" borderId="14" xfId="0" applyFont="1" applyFill="1" applyBorder="1" applyAlignment="1" applyProtection="1">
      <alignment horizontal="right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19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2" fillId="4" borderId="14" xfId="0" applyNumberFormat="1" applyFont="1" applyFill="1" applyBorder="1" applyAlignment="1" applyProtection="1">
      <alignment horizontal="right" shrinkToFit="1"/>
      <protection/>
    </xf>
    <xf numFmtId="0" fontId="32" fillId="4" borderId="12" xfId="0" applyFont="1" applyFill="1" applyBorder="1" applyAlignment="1" applyProtection="1">
      <alignment horizontal="center" wrapText="1"/>
      <protection/>
    </xf>
    <xf numFmtId="190" fontId="32" fillId="4" borderId="11" xfId="0" applyNumberFormat="1" applyFont="1" applyFill="1" applyBorder="1" applyAlignment="1">
      <alignment horizontal="right" wrapText="1" shrinkToFit="1"/>
    </xf>
    <xf numFmtId="190" fontId="32" fillId="4" borderId="13" xfId="0" applyNumberFormat="1" applyFont="1" applyFill="1" applyBorder="1" applyAlignment="1">
      <alignment horizontal="right" wrapText="1" shrinkToFit="1"/>
    </xf>
    <xf numFmtId="49" fontId="3" fillId="0" borderId="15" xfId="0" applyNumberFormat="1" applyFont="1" applyFill="1" applyBorder="1" applyAlignment="1" applyProtection="1">
      <alignment horizontal="right" vertical="top" shrinkToFit="1"/>
      <protection/>
    </xf>
    <xf numFmtId="0" fontId="3" fillId="0" borderId="16" xfId="0" applyFont="1" applyFill="1" applyBorder="1" applyAlignment="1" applyProtection="1">
      <alignment horizontal="left" vertical="top" wrapText="1"/>
      <protection/>
    </xf>
    <xf numFmtId="190" fontId="3" fillId="0" borderId="17" xfId="0" applyNumberFormat="1" applyFont="1" applyFill="1" applyBorder="1" applyAlignment="1">
      <alignment horizontal="right" wrapText="1" shrinkToFit="1"/>
    </xf>
    <xf numFmtId="190" fontId="3" fillId="0" borderId="18" xfId="0" applyNumberFormat="1" applyFont="1" applyFill="1" applyBorder="1" applyAlignment="1">
      <alignment horizontal="right" wrapText="1" shrinkToFit="1"/>
    </xf>
    <xf numFmtId="190" fontId="3" fillId="32" borderId="19" xfId="0" applyNumberFormat="1" applyFont="1" applyFill="1" applyBorder="1" applyAlignment="1">
      <alignment horizontal="right" wrapText="1" shrinkToFit="1"/>
    </xf>
    <xf numFmtId="49" fontId="3" fillId="0" borderId="20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Fill="1" applyBorder="1" applyAlignment="1" applyProtection="1">
      <alignment horizontal="left" vertical="top" wrapText="1"/>
      <protection/>
    </xf>
    <xf numFmtId="190" fontId="3" fillId="0" borderId="21" xfId="0" applyNumberFormat="1" applyFont="1" applyFill="1" applyBorder="1" applyAlignment="1">
      <alignment horizontal="right" wrapText="1" shrinkToFit="1"/>
    </xf>
    <xf numFmtId="190" fontId="3" fillId="0" borderId="0" xfId="0" applyNumberFormat="1" applyFont="1" applyFill="1" applyBorder="1" applyAlignment="1">
      <alignment horizontal="right"/>
    </xf>
    <xf numFmtId="190" fontId="3" fillId="0" borderId="22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 applyProtection="1">
      <alignment horizontal="right" vertical="top" shrinkToFit="1"/>
      <protection/>
    </xf>
    <xf numFmtId="0" fontId="3" fillId="0" borderId="24" xfId="0" applyFont="1" applyFill="1" applyBorder="1" applyAlignment="1" applyProtection="1">
      <alignment horizontal="left" vertical="top" wrapText="1"/>
      <protection/>
    </xf>
    <xf numFmtId="190" fontId="3" fillId="0" borderId="25" xfId="0" applyNumberFormat="1" applyFont="1" applyFill="1" applyBorder="1" applyAlignment="1">
      <alignment horizontal="right" wrapText="1" shrinkToFit="1"/>
    </xf>
    <xf numFmtId="190" fontId="3" fillId="0" borderId="26" xfId="0" applyNumberFormat="1" applyFont="1" applyFill="1" applyBorder="1" applyAlignment="1">
      <alignment horizontal="right" wrapText="1" shrinkToFit="1"/>
    </xf>
    <xf numFmtId="190" fontId="3" fillId="32" borderId="27" xfId="0" applyNumberFormat="1" applyFont="1" applyFill="1" applyBorder="1" applyAlignment="1">
      <alignment horizontal="right" wrapText="1" shrinkToFit="1"/>
    </xf>
    <xf numFmtId="190" fontId="3" fillId="0" borderId="27" xfId="0" applyNumberFormat="1" applyFont="1" applyFill="1" applyBorder="1" applyAlignment="1">
      <alignment horizontal="right" wrapText="1" shrinkToFit="1"/>
    </xf>
    <xf numFmtId="0" fontId="3" fillId="0" borderId="28" xfId="0" applyFont="1" applyBorder="1" applyAlignment="1" applyProtection="1">
      <alignment horizontal="right" vertical="top" wrapText="1"/>
      <protection locked="0"/>
    </xf>
    <xf numFmtId="0" fontId="3" fillId="0" borderId="29" xfId="0" applyFont="1" applyFill="1" applyBorder="1" applyAlignment="1" applyProtection="1">
      <alignment horizontal="left" vertical="top"/>
      <protection hidden="1" locked="0"/>
    </xf>
    <xf numFmtId="190" fontId="3" fillId="0" borderId="29" xfId="0" applyNumberFormat="1" applyFont="1" applyFill="1" applyBorder="1" applyAlignment="1" applyProtection="1">
      <alignment horizontal="right"/>
      <protection hidden="1" locked="0"/>
    </xf>
    <xf numFmtId="190" fontId="3" fillId="0" borderId="30" xfId="0" applyNumberFormat="1" applyFont="1" applyFill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righ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hidden="1" locked="0"/>
    </xf>
    <xf numFmtId="190" fontId="3" fillId="0" borderId="21" xfId="0" applyNumberFormat="1" applyFont="1" applyFill="1" applyBorder="1" applyAlignment="1" applyProtection="1">
      <alignment horizontal="right"/>
      <protection hidden="1" locked="0"/>
    </xf>
    <xf numFmtId="190" fontId="3" fillId="0" borderId="22" xfId="0" applyNumberFormat="1" applyFont="1" applyFill="1" applyBorder="1" applyAlignment="1" applyProtection="1">
      <alignment horizontal="right"/>
      <protection hidden="1"/>
    </xf>
    <xf numFmtId="0" fontId="3" fillId="33" borderId="14" xfId="0" applyFont="1" applyFill="1" applyBorder="1" applyAlignment="1" applyProtection="1">
      <alignment horizontal="right" vertical="center" wrapText="1"/>
      <protection locked="0"/>
    </xf>
    <xf numFmtId="0" fontId="32" fillId="33" borderId="11" xfId="0" applyFont="1" applyFill="1" applyBorder="1" applyAlignment="1" applyProtection="1">
      <alignment horizontal="center" vertical="center" wrapText="1"/>
      <protection hidden="1"/>
    </xf>
    <xf numFmtId="190" fontId="32" fillId="33" borderId="11" xfId="0" applyNumberFormat="1" applyFont="1" applyFill="1" applyBorder="1" applyAlignment="1" applyProtection="1">
      <alignment vertical="center" wrapText="1"/>
      <protection/>
    </xf>
    <xf numFmtId="190" fontId="32" fillId="33" borderId="13" xfId="0" applyNumberFormat="1" applyFont="1" applyFill="1" applyBorder="1" applyAlignment="1" applyProtection="1">
      <alignment vertical="center" wrapText="1"/>
      <protection/>
    </xf>
    <xf numFmtId="0" fontId="33" fillId="0" borderId="31" xfId="0" applyFont="1" applyBorder="1" applyAlignment="1" applyProtection="1">
      <alignment horizontal="right" vertical="top" wrapText="1"/>
      <protection locked="0"/>
    </xf>
    <xf numFmtId="0" fontId="33" fillId="0" borderId="32" xfId="0" applyFont="1" applyBorder="1" applyAlignment="1" applyProtection="1">
      <alignment horizontal="left" vertical="top" wrapText="1"/>
      <protection locked="0"/>
    </xf>
    <xf numFmtId="190" fontId="33" fillId="0" borderId="32" xfId="0" applyNumberFormat="1" applyFont="1" applyFill="1" applyBorder="1" applyAlignment="1" applyProtection="1">
      <alignment wrapText="1"/>
      <protection/>
    </xf>
    <xf numFmtId="190" fontId="33" fillId="0" borderId="33" xfId="0" applyNumberFormat="1" applyFont="1" applyFill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righ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190" fontId="3" fillId="0" borderId="25" xfId="0" applyNumberFormat="1" applyFont="1" applyFill="1" applyBorder="1" applyAlignment="1" applyProtection="1">
      <alignment horizontal="right"/>
      <protection hidden="1" locked="0"/>
    </xf>
    <xf numFmtId="190" fontId="3" fillId="0" borderId="27" xfId="0" applyNumberFormat="1" applyFont="1" applyFill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alignment horizontal="left" vertical="top" wrapText="1"/>
      <protection locked="0"/>
    </xf>
    <xf numFmtId="189" fontId="32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32" fillId="33" borderId="11" xfId="0" applyFont="1" applyFill="1" applyBorder="1" applyAlignment="1" applyProtection="1">
      <alignment horizontal="center" vertical="center" wrapText="1"/>
      <protection hidden="1" locked="0"/>
    </xf>
    <xf numFmtId="190" fontId="32" fillId="33" borderId="11" xfId="0" applyNumberFormat="1" applyFont="1" applyFill="1" applyBorder="1" applyAlignment="1" applyProtection="1">
      <alignment vertical="center"/>
      <protection hidden="1"/>
    </xf>
    <xf numFmtId="190" fontId="32" fillId="33" borderId="13" xfId="0" applyNumberFormat="1" applyFont="1" applyFill="1" applyBorder="1" applyAlignment="1" applyProtection="1">
      <alignment horizontal="right" vertical="center"/>
      <protection hidden="1"/>
    </xf>
    <xf numFmtId="189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90" fontId="3" fillId="0" borderId="12" xfId="0" applyNumberFormat="1" applyFont="1" applyFill="1" applyBorder="1" applyAlignment="1" applyProtection="1">
      <alignment vertical="center" wrapText="1"/>
      <protection hidden="1"/>
    </xf>
    <xf numFmtId="190" fontId="3" fillId="0" borderId="11" xfId="0" applyNumberFormat="1" applyFont="1" applyFill="1" applyBorder="1" applyAlignment="1" applyProtection="1">
      <alignment vertical="center" wrapText="1"/>
      <protection hidden="1"/>
    </xf>
    <xf numFmtId="190" fontId="3" fillId="0" borderId="13" xfId="0" applyNumberFormat="1" applyFont="1" applyFill="1" applyBorder="1" applyAlignment="1" applyProtection="1">
      <alignment vertical="center" wrapText="1"/>
      <protection hidden="1"/>
    </xf>
    <xf numFmtId="49" fontId="3" fillId="32" borderId="34" xfId="0" applyNumberFormat="1" applyFont="1" applyFill="1" applyBorder="1" applyAlignment="1" applyProtection="1">
      <alignment horizontal="right" vertical="top"/>
      <protection hidden="1"/>
    </xf>
    <xf numFmtId="0" fontId="3" fillId="32" borderId="21" xfId="0" applyFont="1" applyFill="1" applyBorder="1" applyAlignment="1" applyProtection="1">
      <alignment horizontal="left" vertical="top"/>
      <protection hidden="1"/>
    </xf>
    <xf numFmtId="190" fontId="3" fillId="32" borderId="35" xfId="0" applyNumberFormat="1" applyFont="1" applyFill="1" applyBorder="1" applyAlignment="1" applyProtection="1">
      <alignment horizontal="right"/>
      <protection hidden="1"/>
    </xf>
    <xf numFmtId="190" fontId="3" fillId="32" borderId="21" xfId="0" applyNumberFormat="1" applyFont="1" applyFill="1" applyBorder="1" applyAlignment="1" applyProtection="1">
      <alignment horizontal="right"/>
      <protection hidden="1"/>
    </xf>
    <xf numFmtId="190" fontId="3" fillId="32" borderId="36" xfId="0" applyNumberFormat="1" applyFont="1" applyFill="1" applyBorder="1" applyAlignment="1" applyProtection="1">
      <alignment horizontal="right" wrapText="1"/>
      <protection hidden="1"/>
    </xf>
    <xf numFmtId="190" fontId="34" fillId="32" borderId="0" xfId="0" applyNumberFormat="1" applyFont="1" applyFill="1" applyBorder="1" applyAlignment="1" applyProtection="1">
      <alignment horizontal="right" wrapText="1"/>
      <protection hidden="1"/>
    </xf>
    <xf numFmtId="0" fontId="4" fillId="32" borderId="0" xfId="0" applyFont="1" applyFill="1" applyAlignment="1">
      <alignment/>
    </xf>
    <xf numFmtId="0" fontId="3" fillId="32" borderId="29" xfId="0" applyFont="1" applyFill="1" applyBorder="1" applyAlignment="1" applyProtection="1">
      <alignment horizontal="left" vertical="top"/>
      <protection hidden="1"/>
    </xf>
    <xf numFmtId="190" fontId="3" fillId="32" borderId="37" xfId="0" applyNumberFormat="1" applyFont="1" applyFill="1" applyBorder="1" applyAlignment="1" applyProtection="1">
      <alignment horizontal="right"/>
      <protection hidden="1"/>
    </xf>
    <xf numFmtId="190" fontId="3" fillId="32" borderId="29" xfId="0" applyNumberFormat="1" applyFont="1" applyFill="1" applyBorder="1" applyAlignment="1" applyProtection="1">
      <alignment horizontal="right"/>
      <protection hidden="1"/>
    </xf>
    <xf numFmtId="190" fontId="4" fillId="32" borderId="0" xfId="0" applyNumberFormat="1" applyFont="1" applyFill="1" applyBorder="1" applyAlignment="1" applyProtection="1">
      <alignment horizontal="right" wrapText="1"/>
      <protection hidden="1"/>
    </xf>
    <xf numFmtId="190" fontId="3" fillId="32" borderId="27" xfId="0" applyNumberFormat="1" applyFont="1" applyFill="1" applyBorder="1" applyAlignment="1" applyProtection="1">
      <alignment horizontal="right" wrapText="1"/>
      <protection hidden="1"/>
    </xf>
    <xf numFmtId="0" fontId="3" fillId="32" borderId="25" xfId="0" applyFont="1" applyFill="1" applyBorder="1" applyAlignment="1" applyProtection="1">
      <alignment horizontal="left" vertical="top" wrapText="1"/>
      <protection hidden="1"/>
    </xf>
    <xf numFmtId="190" fontId="3" fillId="32" borderId="24" xfId="0" applyNumberFormat="1" applyFont="1" applyFill="1" applyBorder="1" applyAlignment="1" applyProtection="1">
      <alignment horizontal="right"/>
      <protection hidden="1"/>
    </xf>
    <xf numFmtId="190" fontId="3" fillId="32" borderId="25" xfId="0" applyNumberFormat="1" applyFont="1" applyFill="1" applyBorder="1" applyAlignment="1" applyProtection="1">
      <alignment horizontal="right"/>
      <protection hidden="1"/>
    </xf>
    <xf numFmtId="189" fontId="3" fillId="32" borderId="38" xfId="0" applyNumberFormat="1" applyFont="1" applyFill="1" applyBorder="1" applyAlignment="1" applyProtection="1">
      <alignment horizontal="right" vertical="top"/>
      <protection hidden="1"/>
    </xf>
    <xf numFmtId="49" fontId="3" fillId="32" borderId="34" xfId="0" applyNumberFormat="1" applyFont="1" applyFill="1" applyBorder="1" applyAlignment="1" applyProtection="1">
      <alignment horizontal="right"/>
      <protection hidden="1"/>
    </xf>
    <xf numFmtId="0" fontId="3" fillId="32" borderId="17" xfId="0" applyFont="1" applyFill="1" applyBorder="1" applyAlignment="1" applyProtection="1">
      <alignment horizontal="left" vertical="top" wrapText="1"/>
      <protection hidden="1"/>
    </xf>
    <xf numFmtId="190" fontId="3" fillId="32" borderId="16" xfId="0" applyNumberFormat="1" applyFont="1" applyFill="1" applyBorder="1" applyAlignment="1" applyProtection="1">
      <alignment horizontal="right"/>
      <protection hidden="1"/>
    </xf>
    <xf numFmtId="49" fontId="3" fillId="0" borderId="25" xfId="0" applyNumberFormat="1" applyFont="1" applyFill="1" applyBorder="1" applyAlignment="1" applyProtection="1">
      <alignment horizontal="right" vertical="top"/>
      <protection hidden="1"/>
    </xf>
    <xf numFmtId="0" fontId="3" fillId="0" borderId="21" xfId="0" applyFont="1" applyFill="1" applyBorder="1" applyAlignment="1" applyProtection="1">
      <alignment horizontal="left" vertical="top" wrapText="1"/>
      <protection hidden="1"/>
    </xf>
    <xf numFmtId="190" fontId="3" fillId="0" borderId="35" xfId="0" applyNumberFormat="1" applyFont="1" applyFill="1" applyBorder="1" applyAlignment="1" applyProtection="1">
      <alignment horizontal="right"/>
      <protection hidden="1"/>
    </xf>
    <xf numFmtId="190" fontId="3" fillId="0" borderId="21" xfId="0" applyNumberFormat="1" applyFont="1" applyFill="1" applyBorder="1" applyAlignment="1" applyProtection="1">
      <alignment horizontal="right"/>
      <protection hidden="1"/>
    </xf>
    <xf numFmtId="189" fontId="32" fillId="33" borderId="39" xfId="0" applyNumberFormat="1" applyFont="1" applyFill="1" applyBorder="1" applyAlignment="1" applyProtection="1">
      <alignment horizontal="right" vertical="center" wrapText="1"/>
      <protection hidden="1"/>
    </xf>
    <xf numFmtId="49" fontId="32" fillId="33" borderId="11" xfId="0" applyNumberFormat="1" applyFont="1" applyFill="1" applyBorder="1" applyAlignment="1" applyProtection="1">
      <alignment horizontal="center" vertical="center" wrapText="1"/>
      <protection hidden="1"/>
    </xf>
    <xf numFmtId="190" fontId="32" fillId="33" borderId="12" xfId="0" applyNumberFormat="1" applyFont="1" applyFill="1" applyBorder="1" applyAlignment="1" applyProtection="1">
      <alignment horizontal="right" vertical="center"/>
      <protection hidden="1"/>
    </xf>
    <xf numFmtId="190" fontId="32" fillId="33" borderId="11" xfId="0" applyNumberFormat="1" applyFont="1" applyFill="1" applyBorder="1" applyAlignment="1" applyProtection="1">
      <alignment horizontal="right" vertical="center"/>
      <protection hidden="1"/>
    </xf>
    <xf numFmtId="190" fontId="32" fillId="33" borderId="13" xfId="0" applyNumberFormat="1" applyFont="1" applyFill="1" applyBorder="1" applyAlignment="1" applyProtection="1">
      <alignment horizontal="right" vertical="center" wrapText="1"/>
      <protection hidden="1"/>
    </xf>
    <xf numFmtId="189" fontId="3" fillId="0" borderId="40" xfId="0" applyNumberFormat="1" applyFont="1" applyFill="1" applyBorder="1" applyAlignment="1" applyProtection="1">
      <alignment horizontal="right" vertical="top" wrapText="1"/>
      <protection hidden="1"/>
    </xf>
    <xf numFmtId="10" fontId="3" fillId="0" borderId="21" xfId="0" applyNumberFormat="1" applyFont="1" applyFill="1" applyBorder="1" applyAlignment="1" applyProtection="1">
      <alignment horizontal="left" vertical="top" wrapText="1"/>
      <protection hidden="1"/>
    </xf>
    <xf numFmtId="190" fontId="3" fillId="0" borderId="24" xfId="0" applyNumberFormat="1" applyFont="1" applyFill="1" applyBorder="1" applyAlignment="1" applyProtection="1">
      <alignment horizontal="right"/>
      <protection hidden="1"/>
    </xf>
    <xf numFmtId="190" fontId="3" fillId="0" borderId="25" xfId="0" applyNumberFormat="1" applyFont="1" applyFill="1" applyBorder="1" applyAlignment="1" applyProtection="1">
      <alignment horizontal="right"/>
      <protection hidden="1"/>
    </xf>
    <xf numFmtId="190" fontId="3" fillId="0" borderId="27" xfId="0" applyNumberFormat="1" applyFont="1" applyFill="1" applyBorder="1" applyAlignment="1" applyProtection="1">
      <alignment horizontal="right" wrapText="1"/>
      <protection hidden="1"/>
    </xf>
    <xf numFmtId="189" fontId="3" fillId="0" borderId="38" xfId="0" applyNumberFormat="1" applyFont="1" applyFill="1" applyBorder="1" applyAlignment="1" applyProtection="1">
      <alignment horizontal="right" vertical="top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189" fontId="3" fillId="33" borderId="10" xfId="0" applyNumberFormat="1" applyFont="1" applyFill="1" applyBorder="1" applyAlignment="1" applyProtection="1">
      <alignment horizontal="right" vertical="center"/>
      <protection hidden="1"/>
    </xf>
    <xf numFmtId="189" fontId="3" fillId="0" borderId="34" xfId="0" applyNumberFormat="1" applyFont="1" applyFill="1" applyBorder="1" applyAlignment="1" applyProtection="1">
      <alignment horizontal="right" vertical="top" wrapText="1"/>
      <protection hidden="1"/>
    </xf>
    <xf numFmtId="10" fontId="3" fillId="0" borderId="41" xfId="0" applyNumberFormat="1" applyFont="1" applyFill="1" applyBorder="1" applyAlignment="1" applyProtection="1">
      <alignment horizontal="left" vertical="top" wrapText="1"/>
      <protection hidden="1"/>
    </xf>
    <xf numFmtId="190" fontId="3" fillId="0" borderId="42" xfId="0" applyNumberFormat="1" applyFont="1" applyFill="1" applyBorder="1" applyAlignment="1" applyProtection="1">
      <alignment horizontal="right" wrapText="1"/>
      <protection hidden="1"/>
    </xf>
    <xf numFmtId="190" fontId="3" fillId="0" borderId="41" xfId="0" applyNumberFormat="1" applyFont="1" applyFill="1" applyBorder="1" applyAlignment="1" applyProtection="1">
      <alignment horizontal="right" wrapText="1"/>
      <protection hidden="1"/>
    </xf>
    <xf numFmtId="190" fontId="3" fillId="0" borderId="43" xfId="0" applyNumberFormat="1" applyFont="1" applyFill="1" applyBorder="1" applyAlignment="1" applyProtection="1">
      <alignment horizontal="right" wrapText="1"/>
      <protection hidden="1"/>
    </xf>
    <xf numFmtId="189" fontId="3" fillId="0" borderId="38" xfId="0" applyNumberFormat="1" applyFont="1" applyFill="1" applyBorder="1" applyAlignment="1" applyProtection="1">
      <alignment horizontal="right" vertical="top" wrapText="1"/>
      <protection hidden="1"/>
    </xf>
    <xf numFmtId="10" fontId="3" fillId="0" borderId="25" xfId="0" applyNumberFormat="1" applyFont="1" applyFill="1" applyBorder="1" applyAlignment="1" applyProtection="1">
      <alignment horizontal="left" vertical="top" wrapText="1"/>
      <protection hidden="1"/>
    </xf>
    <xf numFmtId="190" fontId="3" fillId="0" borderId="24" xfId="0" applyNumberFormat="1" applyFont="1" applyFill="1" applyBorder="1" applyAlignment="1" applyProtection="1">
      <alignment horizontal="right" wrapText="1"/>
      <protection hidden="1"/>
    </xf>
    <xf numFmtId="190" fontId="3" fillId="0" borderId="25" xfId="0" applyNumberFormat="1" applyFont="1" applyFill="1" applyBorder="1" applyAlignment="1" applyProtection="1">
      <alignment horizontal="right" wrapText="1"/>
      <protection hidden="1"/>
    </xf>
    <xf numFmtId="190" fontId="3" fillId="0" borderId="0" xfId="0" applyNumberFormat="1" applyFont="1" applyFill="1" applyBorder="1" applyAlignment="1" applyProtection="1">
      <alignment horizontal="right" wrapText="1"/>
      <protection hidden="1"/>
    </xf>
    <xf numFmtId="49" fontId="3" fillId="32" borderId="25" xfId="0" applyNumberFormat="1" applyFont="1" applyFill="1" applyBorder="1" applyAlignment="1" applyProtection="1">
      <alignment horizontal="right" vertical="center"/>
      <protection hidden="1"/>
    </xf>
    <xf numFmtId="0" fontId="3" fillId="32" borderId="44" xfId="0" applyFont="1" applyFill="1" applyBorder="1" applyAlignment="1" applyProtection="1">
      <alignment horizontal="left" wrapText="1"/>
      <protection hidden="1"/>
    </xf>
    <xf numFmtId="190" fontId="3" fillId="32" borderId="24" xfId="0" applyNumberFormat="1" applyFont="1" applyFill="1" applyBorder="1" applyAlignment="1" applyProtection="1">
      <alignment horizontal="right" wrapText="1"/>
      <protection hidden="1"/>
    </xf>
    <xf numFmtId="190" fontId="3" fillId="32" borderId="25" xfId="0" applyNumberFormat="1" applyFont="1" applyFill="1" applyBorder="1" applyAlignment="1" applyProtection="1">
      <alignment horizontal="right" wrapText="1"/>
      <protection hidden="1"/>
    </xf>
    <xf numFmtId="10" fontId="3" fillId="0" borderId="25" xfId="0" applyNumberFormat="1" applyFont="1" applyFill="1" applyBorder="1" applyAlignment="1" applyProtection="1">
      <alignment horizontal="left" wrapText="1"/>
      <protection hidden="1"/>
    </xf>
    <xf numFmtId="189" fontId="32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>
      <alignment vertical="center"/>
    </xf>
    <xf numFmtId="189" fontId="3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190" fontId="32" fillId="0" borderId="12" xfId="0" applyNumberFormat="1" applyFont="1" applyFill="1" applyBorder="1" applyAlignment="1" applyProtection="1">
      <alignment horizontal="right" vertical="center" wrapText="1"/>
      <protection hidden="1"/>
    </xf>
    <xf numFmtId="190" fontId="32" fillId="0" borderId="11" xfId="0" applyNumberFormat="1" applyFont="1" applyFill="1" applyBorder="1" applyAlignment="1" applyProtection="1">
      <alignment horizontal="right" vertical="center" wrapText="1"/>
      <protection hidden="1"/>
    </xf>
    <xf numFmtId="190" fontId="32" fillId="0" borderId="45" xfId="0" applyNumberFormat="1" applyFont="1" applyFill="1" applyBorder="1" applyAlignment="1" applyProtection="1">
      <alignment horizontal="right" vertical="center" wrapText="1"/>
      <protection hidden="1"/>
    </xf>
    <xf numFmtId="189" fontId="3" fillId="0" borderId="46" xfId="0" applyNumberFormat="1" applyFont="1" applyFill="1" applyBorder="1" applyAlignment="1" applyProtection="1">
      <alignment horizontal="right" vertical="top" wrapText="1"/>
      <protection hidden="1"/>
    </xf>
    <xf numFmtId="0" fontId="3" fillId="0" borderId="47" xfId="0" applyFont="1" applyFill="1" applyBorder="1" applyAlignment="1" applyProtection="1">
      <alignment horizontal="left" vertical="top" wrapText="1"/>
      <protection hidden="1"/>
    </xf>
    <xf numFmtId="190" fontId="3" fillId="0" borderId="48" xfId="0" applyNumberFormat="1" applyFont="1" applyFill="1" applyBorder="1" applyAlignment="1" applyProtection="1">
      <alignment horizontal="right" wrapText="1"/>
      <protection hidden="1"/>
    </xf>
    <xf numFmtId="190" fontId="3" fillId="0" borderId="47" xfId="0" applyNumberFormat="1" applyFont="1" applyFill="1" applyBorder="1" applyAlignment="1" applyProtection="1">
      <alignment horizontal="right" wrapText="1"/>
      <protection hidden="1"/>
    </xf>
    <xf numFmtId="190" fontId="3" fillId="0" borderId="19" xfId="0" applyNumberFormat="1" applyFont="1" applyFill="1" applyBorder="1" applyAlignment="1" applyProtection="1">
      <alignment horizontal="right" wrapText="1"/>
      <protection hidden="1"/>
    </xf>
    <xf numFmtId="189" fontId="3" fillId="0" borderId="40" xfId="0" applyNumberFormat="1" applyFont="1" applyFill="1" applyBorder="1" applyAlignment="1" applyProtection="1">
      <alignment horizontal="right" vertical="top"/>
      <protection hidden="1"/>
    </xf>
    <xf numFmtId="190" fontId="3" fillId="32" borderId="27" xfId="0" applyNumberFormat="1" applyFont="1" applyFill="1" applyBorder="1" applyAlignment="1" applyProtection="1">
      <alignment horizontal="right"/>
      <protection hidden="1"/>
    </xf>
    <xf numFmtId="189" fontId="3" fillId="32" borderId="40" xfId="0" applyNumberFormat="1" applyFont="1" applyFill="1" applyBorder="1" applyAlignment="1" applyProtection="1">
      <alignment horizontal="right" vertical="top"/>
      <protection hidden="1"/>
    </xf>
    <xf numFmtId="0" fontId="3" fillId="32" borderId="21" xfId="0" applyFont="1" applyFill="1" applyBorder="1" applyAlignment="1" applyProtection="1">
      <alignment horizontal="left" vertical="top" wrapText="1"/>
      <protection hidden="1"/>
    </xf>
    <xf numFmtId="190" fontId="3" fillId="32" borderId="22" xfId="0" applyNumberFormat="1" applyFont="1" applyFill="1" applyBorder="1" applyAlignment="1" applyProtection="1">
      <alignment horizontal="right"/>
      <protection hidden="1"/>
    </xf>
    <xf numFmtId="2" fontId="4" fillId="32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35" fillId="0" borderId="0" xfId="0" applyFont="1" applyAlignment="1" applyProtection="1">
      <alignment horizontal="center" wrapText="1" shrinkToFit="1"/>
      <protection locked="0"/>
    </xf>
    <xf numFmtId="0" fontId="32" fillId="0" borderId="0" xfId="0" applyFont="1" applyAlignment="1" applyProtection="1">
      <alignment horizontal="right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top" wrapText="1"/>
      <protection locked="0"/>
    </xf>
    <xf numFmtId="0" fontId="32" fillId="0" borderId="11" xfId="0" applyFont="1" applyFill="1" applyBorder="1" applyAlignment="1" applyProtection="1">
      <alignment horizontal="center" vertical="top" wrapText="1"/>
      <protection locked="0"/>
    </xf>
    <xf numFmtId="190" fontId="3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3" xfId="0" applyFont="1" applyFill="1" applyBorder="1" applyAlignment="1" applyProtection="1">
      <alignment horizontal="right" vertical="top" wrapText="1"/>
      <protection locked="0"/>
    </xf>
    <xf numFmtId="0" fontId="36" fillId="4" borderId="14" xfId="0" applyNumberFormat="1" applyFont="1" applyFill="1" applyBorder="1" applyAlignment="1" applyProtection="1">
      <alignment horizontal="right" shrinkToFit="1"/>
      <protection/>
    </xf>
    <xf numFmtId="0" fontId="36" fillId="4" borderId="12" xfId="0" applyFont="1" applyFill="1" applyBorder="1" applyAlignment="1" applyProtection="1">
      <alignment horizontal="center" wrapText="1"/>
      <protection/>
    </xf>
    <xf numFmtId="190" fontId="36" fillId="4" borderId="11" xfId="0" applyNumberFormat="1" applyFont="1" applyFill="1" applyBorder="1" applyAlignment="1">
      <alignment horizontal="right" wrapText="1" shrinkToFit="1"/>
    </xf>
    <xf numFmtId="190" fontId="36" fillId="4" borderId="45" xfId="0" applyNumberFormat="1" applyFont="1" applyFill="1" applyBorder="1" applyAlignment="1">
      <alignment horizontal="right" wrapText="1" shrinkToFit="1"/>
    </xf>
    <xf numFmtId="0" fontId="37" fillId="0" borderId="15" xfId="0" applyFont="1" applyFill="1" applyBorder="1" applyAlignment="1" applyProtection="1">
      <alignment horizontal="right" vertical="top" wrapText="1"/>
      <protection locked="0"/>
    </xf>
    <xf numFmtId="0" fontId="37" fillId="0" borderId="17" xfId="0" applyFont="1" applyFill="1" applyBorder="1" applyAlignment="1" applyProtection="1">
      <alignment horizontal="left" vertical="top" wrapText="1"/>
      <protection locked="0"/>
    </xf>
    <xf numFmtId="190" fontId="37" fillId="0" borderId="17" xfId="0" applyNumberFormat="1" applyFont="1" applyFill="1" applyBorder="1" applyAlignment="1" applyProtection="1">
      <alignment wrapText="1"/>
      <protection/>
    </xf>
    <xf numFmtId="190" fontId="37" fillId="0" borderId="36" xfId="0" applyNumberFormat="1" applyFont="1" applyFill="1" applyBorder="1" applyAlignment="1" applyProtection="1">
      <alignment horizontal="right" wrapText="1"/>
      <protection/>
    </xf>
    <xf numFmtId="49" fontId="37" fillId="0" borderId="20" xfId="0" applyNumberFormat="1" applyFont="1" applyFill="1" applyBorder="1" applyAlignment="1" applyProtection="1">
      <alignment horizontal="right" vertical="top"/>
      <protection/>
    </xf>
    <xf numFmtId="0" fontId="37" fillId="0" borderId="21" xfId="0" applyFont="1" applyFill="1" applyBorder="1" applyAlignment="1" applyProtection="1">
      <alignment horizontal="left" vertical="top" wrapText="1"/>
      <protection/>
    </xf>
    <xf numFmtId="190" fontId="37" fillId="0" borderId="21" xfId="0" applyNumberFormat="1" applyFont="1" applyFill="1" applyBorder="1" applyAlignment="1">
      <alignment horizontal="right" wrapText="1" shrinkToFit="1"/>
    </xf>
    <xf numFmtId="190" fontId="37" fillId="0" borderId="0" xfId="0" applyNumberFormat="1" applyFont="1" applyFill="1" applyBorder="1" applyAlignment="1">
      <alignment horizontal="right"/>
    </xf>
    <xf numFmtId="190" fontId="37" fillId="0" borderId="21" xfId="0" applyNumberFormat="1" applyFont="1" applyFill="1" applyBorder="1" applyAlignment="1">
      <alignment horizontal="right"/>
    </xf>
    <xf numFmtId="190" fontId="37" fillId="0" borderId="49" xfId="0" applyNumberFormat="1" applyFont="1" applyFill="1" applyBorder="1" applyAlignment="1">
      <alignment horizontal="right" wrapText="1" shrinkToFit="1"/>
    </xf>
    <xf numFmtId="0" fontId="37" fillId="0" borderId="23" xfId="0" applyFont="1" applyFill="1" applyBorder="1" applyAlignment="1" applyProtection="1">
      <alignment horizontal="right" vertical="top" wrapText="1"/>
      <protection locked="0"/>
    </xf>
    <xf numFmtId="0" fontId="37" fillId="0" borderId="25" xfId="0" applyFont="1" applyFill="1" applyBorder="1" applyAlignment="1" applyProtection="1">
      <alignment horizontal="left" vertical="top" wrapText="1"/>
      <protection locked="0"/>
    </xf>
    <xf numFmtId="190" fontId="37" fillId="0" borderId="25" xfId="0" applyNumberFormat="1" applyFont="1" applyFill="1" applyBorder="1" applyAlignment="1" applyProtection="1">
      <alignment wrapText="1"/>
      <protection/>
    </xf>
    <xf numFmtId="0" fontId="37" fillId="0" borderId="15" xfId="0" applyFont="1" applyBorder="1" applyAlignment="1" applyProtection="1">
      <alignment horizontal="right" vertical="top" wrapText="1"/>
      <protection locked="0"/>
    </xf>
    <xf numFmtId="0" fontId="37" fillId="0" borderId="17" xfId="0" applyFont="1" applyBorder="1" applyAlignment="1" applyProtection="1">
      <alignment horizontal="left" vertical="top" wrapText="1"/>
      <protection locked="0"/>
    </xf>
    <xf numFmtId="190" fontId="37" fillId="0" borderId="17" xfId="0" applyNumberFormat="1" applyFont="1" applyFill="1" applyBorder="1" applyAlignment="1" applyProtection="1">
      <alignment horizontal="right" wrapText="1"/>
      <protection/>
    </xf>
    <xf numFmtId="49" fontId="37" fillId="0" borderId="23" xfId="0" applyNumberFormat="1" applyFont="1" applyFill="1" applyBorder="1" applyAlignment="1" applyProtection="1">
      <alignment horizontal="right" vertical="top"/>
      <protection/>
    </xf>
    <xf numFmtId="0" fontId="37" fillId="0" borderId="25" xfId="0" applyFont="1" applyFill="1" applyBorder="1" applyAlignment="1" applyProtection="1">
      <alignment horizontal="left" vertical="top" wrapText="1"/>
      <protection/>
    </xf>
    <xf numFmtId="190" fontId="37" fillId="0" borderId="25" xfId="0" applyNumberFormat="1" applyFont="1" applyFill="1" applyBorder="1" applyAlignment="1">
      <alignment horizontal="right" wrapText="1" shrinkToFit="1"/>
    </xf>
    <xf numFmtId="190" fontId="37" fillId="0" borderId="50" xfId="0" applyNumberFormat="1" applyFont="1" applyFill="1" applyBorder="1" applyAlignment="1">
      <alignment horizontal="right"/>
    </xf>
    <xf numFmtId="190" fontId="37" fillId="0" borderId="25" xfId="0" applyNumberFormat="1" applyFont="1" applyFill="1" applyBorder="1" applyAlignment="1">
      <alignment horizontal="right"/>
    </xf>
    <xf numFmtId="49" fontId="37" fillId="0" borderId="25" xfId="0" applyNumberFormat="1" applyFont="1" applyFill="1" applyBorder="1" applyAlignment="1" applyProtection="1">
      <alignment horizontal="right" vertical="top"/>
      <protection/>
    </xf>
    <xf numFmtId="190" fontId="37" fillId="0" borderId="51" xfId="0" applyNumberFormat="1" applyFont="1" applyFill="1" applyBorder="1" applyAlignment="1">
      <alignment horizontal="right" wrapText="1" shrinkToFit="1"/>
    </xf>
    <xf numFmtId="0" fontId="37" fillId="0" borderId="20" xfId="0" applyFont="1" applyBorder="1" applyAlignment="1" applyProtection="1">
      <alignment horizontal="right" vertical="top" wrapText="1"/>
      <protection locked="0"/>
    </xf>
    <xf numFmtId="0" fontId="37" fillId="0" borderId="21" xfId="0" applyFont="1" applyBorder="1" applyAlignment="1" applyProtection="1">
      <alignment horizontal="left" vertical="top" wrapText="1"/>
      <protection locked="0"/>
    </xf>
    <xf numFmtId="190" fontId="37" fillId="0" borderId="21" xfId="0" applyNumberFormat="1" applyFont="1" applyFill="1" applyBorder="1" applyAlignment="1" applyProtection="1">
      <alignment wrapText="1"/>
      <protection locked="0"/>
    </xf>
    <xf numFmtId="190" fontId="37" fillId="0" borderId="21" xfId="0" applyNumberFormat="1" applyFont="1" applyFill="1" applyBorder="1" applyAlignment="1" applyProtection="1">
      <alignment horizontal="right" wrapText="1"/>
      <protection/>
    </xf>
    <xf numFmtId="190" fontId="37" fillId="0" borderId="22" xfId="0" applyNumberFormat="1" applyFont="1" applyFill="1" applyBorder="1" applyAlignment="1" applyProtection="1">
      <alignment horizontal="right" wrapText="1"/>
      <protection/>
    </xf>
    <xf numFmtId="0" fontId="37" fillId="33" borderId="14" xfId="0" applyFont="1" applyFill="1" applyBorder="1" applyAlignment="1" applyProtection="1">
      <alignment horizontal="right" vertical="center" wrapText="1"/>
      <protection locked="0"/>
    </xf>
    <xf numFmtId="0" fontId="36" fillId="33" borderId="11" xfId="0" applyFont="1" applyFill="1" applyBorder="1" applyAlignment="1" applyProtection="1">
      <alignment horizontal="center" vertical="center" wrapText="1"/>
      <protection hidden="1"/>
    </xf>
    <xf numFmtId="190" fontId="36" fillId="33" borderId="11" xfId="0" applyNumberFormat="1" applyFont="1" applyFill="1" applyBorder="1" applyAlignment="1" applyProtection="1">
      <alignment vertical="center" wrapText="1"/>
      <protection/>
    </xf>
    <xf numFmtId="190" fontId="36" fillId="33" borderId="13" xfId="0" applyNumberFormat="1" applyFont="1" applyFill="1" applyBorder="1" applyAlignment="1" applyProtection="1">
      <alignment horizontal="right" vertical="center" wrapText="1"/>
      <protection/>
    </xf>
    <xf numFmtId="0" fontId="36" fillId="0" borderId="25" xfId="0" applyNumberFormat="1" applyFont="1" applyFill="1" applyBorder="1" applyAlignment="1" applyProtection="1">
      <alignment horizontal="center" vertical="center" wrapText="1"/>
      <protection/>
    </xf>
    <xf numFmtId="0" fontId="36" fillId="0" borderId="25" xfId="0" applyNumberFormat="1" applyFont="1" applyFill="1" applyBorder="1" applyAlignment="1" applyProtection="1">
      <alignment vertical="center" wrapText="1"/>
      <protection/>
    </xf>
    <xf numFmtId="190" fontId="36" fillId="0" borderId="17" xfId="0" applyNumberFormat="1" applyFont="1" applyFill="1" applyBorder="1" applyAlignment="1" applyProtection="1">
      <alignment wrapText="1"/>
      <protection/>
    </xf>
    <xf numFmtId="190" fontId="36" fillId="0" borderId="17" xfId="0" applyNumberFormat="1" applyFont="1" applyFill="1" applyBorder="1" applyAlignment="1" applyProtection="1">
      <alignment horizontal="right" wrapText="1"/>
      <protection/>
    </xf>
    <xf numFmtId="190" fontId="36" fillId="0" borderId="36" xfId="0" applyNumberFormat="1" applyFont="1" applyFill="1" applyBorder="1" applyAlignment="1" applyProtection="1">
      <alignment horizontal="right" wrapText="1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25" xfId="0" applyNumberFormat="1" applyFont="1" applyFill="1" applyBorder="1" applyAlignment="1" applyProtection="1">
      <alignment vertical="center" wrapText="1"/>
      <protection/>
    </xf>
    <xf numFmtId="190" fontId="36" fillId="0" borderId="25" xfId="0" applyNumberFormat="1" applyFont="1" applyFill="1" applyBorder="1" applyAlignment="1">
      <alignment horizontal="right" wrapText="1" shrinkToFit="1"/>
    </xf>
    <xf numFmtId="0" fontId="37" fillId="0" borderId="25" xfId="0" applyFont="1" applyBorder="1" applyAlignment="1">
      <alignment horizontal="left" vertical="center" wrapText="1"/>
    </xf>
    <xf numFmtId="190" fontId="37" fillId="0" borderId="25" xfId="0" applyNumberFormat="1" applyFont="1" applyFill="1" applyBorder="1" applyAlignment="1" applyProtection="1">
      <alignment horizontal="right" wrapText="1"/>
      <protection/>
    </xf>
    <xf numFmtId="190" fontId="37" fillId="0" borderId="27" xfId="0" applyNumberFormat="1" applyFont="1" applyFill="1" applyBorder="1" applyAlignment="1" applyProtection="1">
      <alignment horizontal="right" wrapText="1"/>
      <protection/>
    </xf>
    <xf numFmtId="0" fontId="37" fillId="0" borderId="25" xfId="0" applyNumberFormat="1" applyFont="1" applyFill="1" applyBorder="1" applyAlignment="1" applyProtection="1">
      <alignment horizontal="left" vertical="center" wrapText="1"/>
      <protection/>
    </xf>
    <xf numFmtId="0" fontId="36" fillId="0" borderId="25" xfId="0" applyNumberFormat="1" applyFont="1" applyFill="1" applyBorder="1" applyAlignment="1" applyProtection="1">
      <alignment horizontal="left" vertical="center" wrapText="1"/>
      <protection/>
    </xf>
    <xf numFmtId="190" fontId="36" fillId="0" borderId="21" xfId="0" applyNumberFormat="1" applyFont="1" applyFill="1" applyBorder="1" applyAlignment="1">
      <alignment horizontal="right" wrapText="1" shrinkToFit="1"/>
    </xf>
    <xf numFmtId="190" fontId="36" fillId="0" borderId="49" xfId="0" applyNumberFormat="1" applyFont="1" applyFill="1" applyBorder="1" applyAlignment="1">
      <alignment horizontal="right" wrapText="1" shrinkToFit="1"/>
    </xf>
    <xf numFmtId="0" fontId="37" fillId="0" borderId="25" xfId="0" applyFont="1" applyBorder="1" applyAlignment="1">
      <alignment horizontal="justify" vertical="top" wrapText="1"/>
    </xf>
    <xf numFmtId="0" fontId="37" fillId="0" borderId="25" xfId="0" applyFont="1" applyBorder="1" applyAlignment="1">
      <alignment wrapText="1"/>
    </xf>
    <xf numFmtId="190" fontId="37" fillId="32" borderId="32" xfId="0" applyNumberFormat="1" applyFont="1" applyFill="1" applyBorder="1" applyAlignment="1" applyProtection="1">
      <alignment vertical="center" shrinkToFit="1"/>
      <protection/>
    </xf>
    <xf numFmtId="190" fontId="37" fillId="32" borderId="32" xfId="0" applyNumberFormat="1" applyFont="1" applyFill="1" applyBorder="1" applyAlignment="1" applyProtection="1">
      <alignment vertical="center" wrapText="1"/>
      <protection/>
    </xf>
    <xf numFmtId="190" fontId="37" fillId="32" borderId="33" xfId="0" applyNumberFormat="1" applyFont="1" applyFill="1" applyBorder="1" applyAlignment="1" applyProtection="1">
      <alignment horizontal="right" vertical="center" wrapText="1"/>
      <protection/>
    </xf>
    <xf numFmtId="0" fontId="37" fillId="34" borderId="25" xfId="0" applyNumberFormat="1" applyFont="1" applyFill="1" applyBorder="1" applyAlignment="1" applyProtection="1">
      <alignment horizontal="center" vertical="center" wrapText="1"/>
      <protection/>
    </xf>
    <xf numFmtId="0" fontId="36" fillId="34" borderId="25" xfId="0" applyNumberFormat="1" applyFont="1" applyFill="1" applyBorder="1" applyAlignment="1" applyProtection="1">
      <alignment horizontal="left" vertical="center" wrapText="1"/>
      <protection/>
    </xf>
    <xf numFmtId="190" fontId="36" fillId="34" borderId="42" xfId="0" applyNumberFormat="1" applyFont="1" applyFill="1" applyBorder="1" applyAlignment="1" applyProtection="1">
      <alignment vertical="center" wrapText="1"/>
      <protection hidden="1"/>
    </xf>
    <xf numFmtId="190" fontId="36" fillId="34" borderId="32" xfId="0" applyNumberFormat="1" applyFont="1" applyFill="1" applyBorder="1" applyAlignment="1" applyProtection="1">
      <alignment vertical="center" wrapText="1"/>
      <protection/>
    </xf>
    <xf numFmtId="190" fontId="36" fillId="34" borderId="33" xfId="0" applyNumberFormat="1" applyFont="1" applyFill="1" applyBorder="1" applyAlignment="1" applyProtection="1">
      <alignment horizontal="right" vertical="center" wrapText="1"/>
      <protection/>
    </xf>
    <xf numFmtId="190" fontId="37" fillId="34" borderId="42" xfId="0" applyNumberFormat="1" applyFont="1" applyFill="1" applyBorder="1" applyAlignment="1" applyProtection="1">
      <alignment vertical="center" wrapText="1"/>
      <protection hidden="1"/>
    </xf>
    <xf numFmtId="190" fontId="37" fillId="34" borderId="41" xfId="0" applyNumberFormat="1" applyFont="1" applyFill="1" applyBorder="1" applyAlignment="1" applyProtection="1">
      <alignment vertical="center" wrapText="1"/>
      <protection hidden="1"/>
    </xf>
    <xf numFmtId="190" fontId="36" fillId="34" borderId="43" xfId="53" applyNumberFormat="1" applyFont="1" applyFill="1" applyBorder="1" applyAlignment="1">
      <alignment vertical="center" wrapText="1"/>
      <protection/>
    </xf>
    <xf numFmtId="49" fontId="37" fillId="0" borderId="25" xfId="0" applyNumberFormat="1" applyFont="1" applyFill="1" applyBorder="1" applyAlignment="1" applyProtection="1">
      <alignment horizontal="right" vertical="center" wrapText="1"/>
      <protection/>
    </xf>
    <xf numFmtId="190" fontId="37" fillId="32" borderId="42" xfId="0" applyNumberFormat="1" applyFont="1" applyFill="1" applyBorder="1" applyAlignment="1" applyProtection="1">
      <alignment horizontal="right"/>
      <protection hidden="1"/>
    </xf>
    <xf numFmtId="190" fontId="37" fillId="32" borderId="41" xfId="0" applyNumberFormat="1" applyFont="1" applyFill="1" applyBorder="1" applyAlignment="1" applyProtection="1">
      <alignment horizontal="right"/>
      <protection hidden="1"/>
    </xf>
    <xf numFmtId="190" fontId="37" fillId="32" borderId="43" xfId="0" applyNumberFormat="1" applyFont="1" applyFill="1" applyBorder="1" applyAlignment="1" applyProtection="1">
      <alignment horizontal="right"/>
      <protection hidden="1"/>
    </xf>
    <xf numFmtId="49" fontId="37" fillId="32" borderId="34" xfId="0" applyNumberFormat="1" applyFont="1" applyFill="1" applyBorder="1" applyAlignment="1" applyProtection="1">
      <alignment horizontal="right" vertical="top"/>
      <protection hidden="1"/>
    </xf>
    <xf numFmtId="0" fontId="37" fillId="32" borderId="29" xfId="0" applyFont="1" applyFill="1" applyBorder="1" applyAlignment="1" applyProtection="1">
      <alignment horizontal="left" vertical="top"/>
      <protection hidden="1"/>
    </xf>
    <xf numFmtId="190" fontId="37" fillId="32" borderId="37" xfId="0" applyNumberFormat="1" applyFont="1" applyFill="1" applyBorder="1" applyAlignment="1" applyProtection="1">
      <alignment horizontal="right"/>
      <protection hidden="1"/>
    </xf>
    <xf numFmtId="190" fontId="37" fillId="32" borderId="29" xfId="0" applyNumberFormat="1" applyFont="1" applyFill="1" applyBorder="1" applyAlignment="1" applyProtection="1">
      <alignment horizontal="right"/>
      <protection hidden="1"/>
    </xf>
    <xf numFmtId="190" fontId="37" fillId="32" borderId="30" xfId="0" applyNumberFormat="1" applyFont="1" applyFill="1" applyBorder="1" applyAlignment="1" applyProtection="1">
      <alignment horizontal="right"/>
      <protection hidden="1"/>
    </xf>
    <xf numFmtId="49" fontId="37" fillId="32" borderId="25" xfId="0" applyNumberFormat="1" applyFont="1" applyFill="1" applyBorder="1" applyAlignment="1" applyProtection="1">
      <alignment horizontal="left" vertical="top" wrapText="1"/>
      <protection hidden="1"/>
    </xf>
    <xf numFmtId="190" fontId="37" fillId="32" borderId="24" xfId="0" applyNumberFormat="1" applyFont="1" applyFill="1" applyBorder="1" applyAlignment="1" applyProtection="1">
      <alignment horizontal="right"/>
      <protection hidden="1"/>
    </xf>
    <xf numFmtId="190" fontId="37" fillId="32" borderId="25" xfId="0" applyNumberFormat="1" applyFont="1" applyFill="1" applyBorder="1" applyAlignment="1" applyProtection="1">
      <alignment horizontal="right"/>
      <protection hidden="1"/>
    </xf>
    <xf numFmtId="190" fontId="37" fillId="32" borderId="27" xfId="0" applyNumberFormat="1" applyFont="1" applyFill="1" applyBorder="1" applyAlignment="1" applyProtection="1">
      <alignment horizontal="right"/>
      <protection hidden="1"/>
    </xf>
    <xf numFmtId="0" fontId="37" fillId="32" borderId="29" xfId="0" applyFont="1" applyFill="1" applyBorder="1" applyAlignment="1" applyProtection="1">
      <alignment horizontal="left" vertical="top" wrapText="1"/>
      <protection hidden="1"/>
    </xf>
    <xf numFmtId="49" fontId="37" fillId="32" borderId="52" xfId="0" applyNumberFormat="1" applyFont="1" applyFill="1" applyBorder="1" applyAlignment="1" applyProtection="1">
      <alignment horizontal="right" vertical="top"/>
      <protection hidden="1"/>
    </xf>
    <xf numFmtId="0" fontId="37" fillId="32" borderId="25" xfId="0" applyFont="1" applyFill="1" applyBorder="1" applyAlignment="1" applyProtection="1">
      <alignment horizontal="left" vertical="top" wrapText="1"/>
      <protection hidden="1"/>
    </xf>
    <xf numFmtId="189" fontId="37" fillId="32" borderId="38" xfId="0" applyNumberFormat="1" applyFont="1" applyFill="1" applyBorder="1" applyAlignment="1" applyProtection="1">
      <alignment horizontal="right" vertical="top"/>
      <protection hidden="1"/>
    </xf>
    <xf numFmtId="1" fontId="37" fillId="32" borderId="38" xfId="0" applyNumberFormat="1" applyFont="1" applyFill="1" applyBorder="1" applyAlignment="1" applyProtection="1">
      <alignment horizontal="right" vertical="top"/>
      <protection hidden="1"/>
    </xf>
    <xf numFmtId="190" fontId="37" fillId="32" borderId="24" xfId="0" applyNumberFormat="1" applyFont="1" applyFill="1" applyBorder="1" applyAlignment="1" applyProtection="1">
      <alignment horizontal="right" wrapText="1"/>
      <protection hidden="1"/>
    </xf>
    <xf numFmtId="190" fontId="37" fillId="32" borderId="25" xfId="0" applyNumberFormat="1" applyFont="1" applyFill="1" applyBorder="1" applyAlignment="1" applyProtection="1">
      <alignment horizontal="right" wrapText="1"/>
      <protection hidden="1"/>
    </xf>
    <xf numFmtId="189" fontId="37" fillId="32" borderId="53" xfId="0" applyNumberFormat="1" applyFont="1" applyFill="1" applyBorder="1" applyAlignment="1" applyProtection="1">
      <alignment horizontal="right" vertical="top" wrapText="1"/>
      <protection hidden="1"/>
    </xf>
    <xf numFmtId="0" fontId="37" fillId="32" borderId="17" xfId="0" applyFont="1" applyFill="1" applyBorder="1" applyAlignment="1" applyProtection="1">
      <alignment horizontal="left" vertical="top" wrapText="1"/>
      <protection hidden="1"/>
    </xf>
    <xf numFmtId="190" fontId="37" fillId="32" borderId="16" xfId="0" applyNumberFormat="1" applyFont="1" applyFill="1" applyBorder="1" applyAlignment="1" applyProtection="1">
      <alignment horizontal="right" wrapText="1"/>
      <protection hidden="1"/>
    </xf>
    <xf numFmtId="190" fontId="37" fillId="32" borderId="17" xfId="0" applyNumberFormat="1" applyFont="1" applyFill="1" applyBorder="1" applyAlignment="1" applyProtection="1">
      <alignment horizontal="right" wrapText="1"/>
      <protection hidden="1"/>
    </xf>
    <xf numFmtId="190" fontId="37" fillId="32" borderId="16" xfId="0" applyNumberFormat="1" applyFont="1" applyFill="1" applyBorder="1" applyAlignment="1" applyProtection="1">
      <alignment horizontal="right"/>
      <protection hidden="1"/>
    </xf>
    <xf numFmtId="190" fontId="37" fillId="32" borderId="17" xfId="0" applyNumberFormat="1" applyFont="1" applyFill="1" applyBorder="1" applyAlignment="1" applyProtection="1">
      <alignment horizontal="right"/>
      <protection hidden="1"/>
    </xf>
    <xf numFmtId="49" fontId="37" fillId="32" borderId="37" xfId="0" applyNumberFormat="1" applyFont="1" applyFill="1" applyBorder="1" applyAlignment="1" applyProtection="1">
      <alignment horizontal="right" vertical="center"/>
      <protection hidden="1"/>
    </xf>
    <xf numFmtId="0" fontId="37" fillId="32" borderId="54" xfId="0" applyFont="1" applyFill="1" applyBorder="1" applyAlignment="1" applyProtection="1">
      <alignment horizontal="left" vertical="top" wrapText="1"/>
      <protection hidden="1"/>
    </xf>
    <xf numFmtId="190" fontId="37" fillId="32" borderId="54" xfId="0" applyNumberFormat="1" applyFont="1" applyFill="1" applyBorder="1" applyAlignment="1" applyProtection="1">
      <alignment horizontal="right"/>
      <protection hidden="1"/>
    </xf>
    <xf numFmtId="49" fontId="37" fillId="32" borderId="35" xfId="0" applyNumberFormat="1" applyFont="1" applyFill="1" applyBorder="1" applyAlignment="1" applyProtection="1">
      <alignment horizontal="right" vertical="center"/>
      <protection hidden="1"/>
    </xf>
    <xf numFmtId="0" fontId="37" fillId="32" borderId="55" xfId="0" applyFont="1" applyFill="1" applyBorder="1" applyAlignment="1" applyProtection="1">
      <alignment horizontal="left" vertical="top" wrapText="1"/>
      <protection hidden="1"/>
    </xf>
    <xf numFmtId="190" fontId="37" fillId="32" borderId="21" xfId="0" applyNumberFormat="1" applyFont="1" applyFill="1" applyBorder="1" applyAlignment="1" applyProtection="1">
      <alignment horizontal="right"/>
      <protection hidden="1"/>
    </xf>
    <xf numFmtId="190" fontId="37" fillId="32" borderId="55" xfId="0" applyNumberFormat="1" applyFont="1" applyFill="1" applyBorder="1" applyAlignment="1" applyProtection="1">
      <alignment horizontal="right"/>
      <protection hidden="1"/>
    </xf>
    <xf numFmtId="49" fontId="37" fillId="32" borderId="15" xfId="0" applyNumberFormat="1" applyFont="1" applyFill="1" applyBorder="1" applyAlignment="1" applyProtection="1">
      <alignment horizontal="right" vertical="top"/>
      <protection hidden="1"/>
    </xf>
    <xf numFmtId="0" fontId="37" fillId="32" borderId="56" xfId="0" applyFont="1" applyFill="1" applyBorder="1" applyAlignment="1" applyProtection="1">
      <alignment horizontal="left" vertical="top" wrapText="1"/>
      <protection hidden="1"/>
    </xf>
    <xf numFmtId="190" fontId="37" fillId="32" borderId="56" xfId="0" applyNumberFormat="1" applyFont="1" applyFill="1" applyBorder="1" applyAlignment="1" applyProtection="1">
      <alignment horizontal="right"/>
      <protection hidden="1"/>
    </xf>
    <xf numFmtId="49" fontId="37" fillId="32" borderId="40" xfId="0" applyNumberFormat="1" applyFont="1" applyFill="1" applyBorder="1" applyAlignment="1" applyProtection="1">
      <alignment horizontal="right" vertical="top"/>
      <protection hidden="1"/>
    </xf>
    <xf numFmtId="0" fontId="37" fillId="32" borderId="21" xfId="0" applyFont="1" applyFill="1" applyBorder="1" applyAlignment="1" applyProtection="1">
      <alignment horizontal="left" vertical="top" wrapText="1"/>
      <protection hidden="1"/>
    </xf>
    <xf numFmtId="190" fontId="37" fillId="32" borderId="0" xfId="0" applyNumberFormat="1" applyFont="1" applyFill="1" applyBorder="1" applyAlignment="1" applyProtection="1">
      <alignment horizontal="right"/>
      <protection hidden="1"/>
    </xf>
    <xf numFmtId="190" fontId="37" fillId="32" borderId="35" xfId="0" applyNumberFormat="1" applyFont="1" applyFill="1" applyBorder="1" applyAlignment="1" applyProtection="1">
      <alignment horizontal="right"/>
      <protection hidden="1"/>
    </xf>
    <xf numFmtId="190" fontId="37" fillId="32" borderId="22" xfId="0" applyNumberFormat="1" applyFont="1" applyFill="1" applyBorder="1" applyAlignment="1" applyProtection="1">
      <alignment horizontal="right"/>
      <protection hidden="1"/>
    </xf>
    <xf numFmtId="0" fontId="38" fillId="32" borderId="25" xfId="0" applyFont="1" applyFill="1" applyBorder="1" applyAlignment="1">
      <alignment/>
    </xf>
    <xf numFmtId="49" fontId="37" fillId="32" borderId="25" xfId="0" applyNumberFormat="1" applyFont="1" applyFill="1" applyBorder="1" applyAlignment="1" applyProtection="1">
      <alignment horizontal="right" vertical="top"/>
      <protection hidden="1"/>
    </xf>
    <xf numFmtId="189" fontId="36" fillId="33" borderId="39" xfId="0" applyNumberFormat="1" applyFont="1" applyFill="1" applyBorder="1" applyAlignment="1" applyProtection="1">
      <alignment horizontal="right" vertical="center" wrapText="1"/>
      <protection hidden="1"/>
    </xf>
    <xf numFmtId="49" fontId="36" fillId="33" borderId="32" xfId="0" applyNumberFormat="1" applyFont="1" applyFill="1" applyBorder="1" applyAlignment="1" applyProtection="1">
      <alignment horizontal="center" vertical="center" wrapText="1"/>
      <protection hidden="1"/>
    </xf>
    <xf numFmtId="190" fontId="36" fillId="33" borderId="32" xfId="0" applyNumberFormat="1" applyFont="1" applyFill="1" applyBorder="1" applyAlignment="1" applyProtection="1">
      <alignment horizontal="right" vertical="center"/>
      <protection hidden="1"/>
    </xf>
    <xf numFmtId="190" fontId="36" fillId="33" borderId="33" xfId="0" applyNumberFormat="1" applyFont="1" applyFill="1" applyBorder="1" applyAlignment="1" applyProtection="1">
      <alignment horizontal="right" vertical="center"/>
      <protection hidden="1"/>
    </xf>
    <xf numFmtId="49" fontId="37" fillId="32" borderId="40" xfId="0" applyNumberFormat="1" applyFont="1" applyFill="1" applyBorder="1" applyAlignment="1" applyProtection="1">
      <alignment horizontal="right" vertical="center"/>
      <protection hidden="1"/>
    </xf>
    <xf numFmtId="189" fontId="36" fillId="33" borderId="25" xfId="0" applyNumberFormat="1" applyFont="1" applyFill="1" applyBorder="1" applyAlignment="1" applyProtection="1">
      <alignment horizontal="right" vertical="center" wrapText="1"/>
      <protection hidden="1"/>
    </xf>
    <xf numFmtId="49" fontId="36" fillId="33" borderId="25" xfId="0" applyNumberFormat="1" applyFont="1" applyFill="1" applyBorder="1" applyAlignment="1" applyProtection="1">
      <alignment horizontal="center" vertical="center" wrapText="1"/>
      <protection hidden="1"/>
    </xf>
    <xf numFmtId="190" fontId="36" fillId="33" borderId="25" xfId="0" applyNumberFormat="1" applyFont="1" applyFill="1" applyBorder="1" applyAlignment="1">
      <alignment vertical="center"/>
    </xf>
    <xf numFmtId="190" fontId="36" fillId="33" borderId="25" xfId="0" applyNumberFormat="1" applyFont="1" applyFill="1" applyBorder="1" applyAlignment="1" applyProtection="1">
      <alignment horizontal="center" vertical="center"/>
      <protection hidden="1"/>
    </xf>
    <xf numFmtId="189" fontId="37" fillId="0" borderId="40" xfId="0" applyNumberFormat="1" applyFont="1" applyFill="1" applyBorder="1" applyAlignment="1" applyProtection="1">
      <alignment horizontal="right" vertical="top" wrapText="1"/>
      <protection hidden="1"/>
    </xf>
    <xf numFmtId="10" fontId="37" fillId="0" borderId="21" xfId="0" applyNumberFormat="1" applyFont="1" applyFill="1" applyBorder="1" applyAlignment="1" applyProtection="1">
      <alignment horizontal="left" vertical="top" wrapText="1"/>
      <protection hidden="1"/>
    </xf>
    <xf numFmtId="190" fontId="37" fillId="0" borderId="35" xfId="0" applyNumberFormat="1" applyFont="1" applyFill="1" applyBorder="1" applyAlignment="1" applyProtection="1">
      <alignment horizontal="right" wrapText="1"/>
      <protection hidden="1"/>
    </xf>
    <xf numFmtId="190" fontId="37" fillId="0" borderId="21" xfId="0" applyNumberFormat="1" applyFont="1" applyFill="1" applyBorder="1" applyAlignment="1" applyProtection="1">
      <alignment horizontal="right" wrapText="1"/>
      <protection hidden="1"/>
    </xf>
    <xf numFmtId="190" fontId="37" fillId="0" borderId="22" xfId="0" applyNumberFormat="1" applyFont="1" applyFill="1" applyBorder="1" applyAlignment="1" applyProtection="1">
      <alignment horizontal="right" wrapText="1"/>
      <protection hidden="1"/>
    </xf>
    <xf numFmtId="190" fontId="39" fillId="0" borderId="35" xfId="0" applyNumberFormat="1" applyFont="1" applyFill="1" applyBorder="1" applyAlignment="1" applyProtection="1">
      <alignment horizontal="right" wrapText="1"/>
      <protection hidden="1"/>
    </xf>
    <xf numFmtId="190" fontId="39" fillId="0" borderId="21" xfId="0" applyNumberFormat="1" applyFont="1" applyFill="1" applyBorder="1" applyAlignment="1" applyProtection="1">
      <alignment horizontal="right" wrapText="1"/>
      <protection hidden="1"/>
    </xf>
    <xf numFmtId="189" fontId="36" fillId="33" borderId="10" xfId="0" applyNumberFormat="1" applyFont="1" applyFill="1" applyBorder="1" applyAlignment="1" applyProtection="1">
      <alignment horizontal="right" vertical="center"/>
      <protection hidden="1"/>
    </xf>
    <xf numFmtId="190" fontId="36" fillId="33" borderId="12" xfId="0" applyNumberFormat="1" applyFont="1" applyFill="1" applyBorder="1" applyAlignment="1" applyProtection="1">
      <alignment horizontal="right" vertical="center"/>
      <protection hidden="1"/>
    </xf>
    <xf numFmtId="190" fontId="36" fillId="33" borderId="12" xfId="0" applyNumberFormat="1" applyFont="1" applyFill="1" applyBorder="1" applyAlignment="1" applyProtection="1">
      <alignment horizontal="right" vertical="center" shrinkToFit="1"/>
      <protection hidden="1"/>
    </xf>
    <xf numFmtId="190" fontId="36" fillId="33" borderId="13" xfId="0" applyNumberFormat="1" applyFont="1" applyFill="1" applyBorder="1" applyAlignment="1" applyProtection="1">
      <alignment horizontal="right" vertical="center"/>
      <protection hidden="1"/>
    </xf>
    <xf numFmtId="189" fontId="37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190" fontId="37" fillId="0" borderId="12" xfId="0" applyNumberFormat="1" applyFont="1" applyFill="1" applyBorder="1" applyAlignment="1" applyProtection="1">
      <alignment vertical="center" wrapText="1"/>
      <protection hidden="1"/>
    </xf>
    <xf numFmtId="190" fontId="37" fillId="0" borderId="11" xfId="0" applyNumberFormat="1" applyFont="1" applyFill="1" applyBorder="1" applyAlignment="1" applyProtection="1">
      <alignment vertical="center" wrapText="1"/>
      <protection hidden="1"/>
    </xf>
    <xf numFmtId="190" fontId="36" fillId="0" borderId="13" xfId="53" applyNumberFormat="1" applyFont="1" applyFill="1" applyBorder="1" applyAlignment="1">
      <alignment vertical="center" wrapText="1"/>
      <protection/>
    </xf>
    <xf numFmtId="0" fontId="37" fillId="0" borderId="47" xfId="0" applyFont="1" applyFill="1" applyBorder="1" applyAlignment="1" applyProtection="1">
      <alignment horizontal="left" vertical="top" wrapText="1"/>
      <protection hidden="1"/>
    </xf>
    <xf numFmtId="190" fontId="37" fillId="0" borderId="48" xfId="0" applyNumberFormat="1" applyFont="1" applyFill="1" applyBorder="1" applyAlignment="1" applyProtection="1">
      <alignment horizontal="right"/>
      <protection hidden="1"/>
    </xf>
    <xf numFmtId="190" fontId="37" fillId="0" borderId="47" xfId="0" applyNumberFormat="1" applyFont="1" applyFill="1" applyBorder="1" applyAlignment="1" applyProtection="1">
      <alignment horizontal="right"/>
      <protection hidden="1"/>
    </xf>
    <xf numFmtId="190" fontId="37" fillId="0" borderId="19" xfId="0" applyNumberFormat="1" applyFont="1" applyFill="1" applyBorder="1" applyAlignment="1" applyProtection="1">
      <alignment horizontal="right"/>
      <protection hidden="1"/>
    </xf>
    <xf numFmtId="0" fontId="37" fillId="32" borderId="44" xfId="0" applyFont="1" applyFill="1" applyBorder="1" applyAlignment="1" applyProtection="1">
      <alignment horizontal="left" wrapText="1"/>
      <protection hidden="1"/>
    </xf>
    <xf numFmtId="190" fontId="37" fillId="32" borderId="57" xfId="0" applyNumberFormat="1" applyFont="1" applyFill="1" applyBorder="1" applyAlignment="1" applyProtection="1">
      <alignment horizontal="right"/>
      <protection hidden="1"/>
    </xf>
    <xf numFmtId="190" fontId="37" fillId="32" borderId="44" xfId="0" applyNumberFormat="1" applyFont="1" applyFill="1" applyBorder="1" applyAlignment="1" applyProtection="1">
      <alignment horizontal="right"/>
      <protection hidden="1"/>
    </xf>
    <xf numFmtId="190" fontId="37" fillId="32" borderId="58" xfId="0" applyNumberFormat="1" applyFont="1" applyFill="1" applyBorder="1" applyAlignment="1" applyProtection="1">
      <alignment horizontal="right"/>
      <protection hidden="1"/>
    </xf>
    <xf numFmtId="189" fontId="36" fillId="33" borderId="10" xfId="0" applyNumberFormat="1" applyFont="1" applyFill="1" applyBorder="1" applyAlignment="1" applyProtection="1">
      <alignment horizontal="right" vertical="center" wrapText="1"/>
      <protection hidden="1"/>
    </xf>
    <xf numFmtId="49" fontId="36" fillId="33" borderId="11" xfId="0" applyNumberFormat="1" applyFont="1" applyFill="1" applyBorder="1" applyAlignment="1" applyProtection="1">
      <alignment horizontal="center" vertical="center" wrapText="1"/>
      <protection hidden="1"/>
    </xf>
    <xf numFmtId="190" fontId="36" fillId="33" borderId="11" xfId="0" applyNumberFormat="1" applyFont="1" applyFill="1" applyBorder="1" applyAlignment="1" applyProtection="1">
      <alignment horizontal="right" vertical="center" wrapText="1"/>
      <protection hidden="1"/>
    </xf>
    <xf numFmtId="190" fontId="36" fillId="33" borderId="13" xfId="0" applyNumberFormat="1" applyFont="1" applyFill="1" applyBorder="1" applyAlignment="1" applyProtection="1">
      <alignment horizontal="right" vertical="center" wrapText="1"/>
      <protection hidden="1"/>
    </xf>
    <xf numFmtId="189" fontId="36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190" fontId="36" fillId="0" borderId="12" xfId="0" applyNumberFormat="1" applyFont="1" applyFill="1" applyBorder="1" applyAlignment="1" applyProtection="1">
      <alignment horizontal="right" vertical="center" wrapText="1"/>
      <protection hidden="1"/>
    </xf>
    <xf numFmtId="190" fontId="36" fillId="0" borderId="11" xfId="0" applyNumberFormat="1" applyFont="1" applyFill="1" applyBorder="1" applyAlignment="1" applyProtection="1">
      <alignment horizontal="right" vertical="center" wrapText="1"/>
      <protection hidden="1"/>
    </xf>
    <xf numFmtId="190" fontId="36" fillId="0" borderId="13" xfId="0" applyNumberFormat="1" applyFont="1" applyFill="1" applyBorder="1" applyAlignment="1" applyProtection="1">
      <alignment horizontal="right" vertical="center" wrapText="1"/>
      <protection hidden="1"/>
    </xf>
    <xf numFmtId="49" fontId="37" fillId="32" borderId="15" xfId="0" applyNumberFormat="1" applyFont="1" applyFill="1" applyBorder="1" applyAlignment="1" applyProtection="1">
      <alignment horizontal="right" vertical="top"/>
      <protection/>
    </xf>
    <xf numFmtId="0" fontId="37" fillId="32" borderId="17" xfId="0" applyFont="1" applyFill="1" applyBorder="1" applyAlignment="1" applyProtection="1">
      <alignment horizontal="left" vertical="top" wrapText="1"/>
      <protection/>
    </xf>
    <xf numFmtId="190" fontId="37" fillId="32" borderId="17" xfId="0" applyNumberFormat="1" applyFont="1" applyFill="1" applyBorder="1" applyAlignment="1">
      <alignment horizontal="right" wrapText="1" shrinkToFit="1"/>
    </xf>
    <xf numFmtId="190" fontId="37" fillId="32" borderId="59" xfId="0" applyNumberFormat="1" applyFont="1" applyFill="1" applyBorder="1" applyAlignment="1">
      <alignment horizontal="right"/>
    </xf>
    <xf numFmtId="190" fontId="37" fillId="32" borderId="17" xfId="0" applyNumberFormat="1" applyFont="1" applyFill="1" applyBorder="1" applyAlignment="1">
      <alignment horizontal="right"/>
    </xf>
    <xf numFmtId="190" fontId="37" fillId="32" borderId="60" xfId="0" applyNumberFormat="1" applyFont="1" applyFill="1" applyBorder="1" applyAlignment="1">
      <alignment horizontal="right" wrapText="1" shrinkToFit="1"/>
    </xf>
    <xf numFmtId="49" fontId="37" fillId="32" borderId="20" xfId="0" applyNumberFormat="1" applyFont="1" applyFill="1" applyBorder="1" applyAlignment="1" applyProtection="1">
      <alignment horizontal="right" vertical="top"/>
      <protection/>
    </xf>
    <xf numFmtId="0" fontId="37" fillId="32" borderId="21" xfId="0" applyFont="1" applyFill="1" applyBorder="1" applyAlignment="1" applyProtection="1">
      <alignment horizontal="left" vertical="top" wrapText="1"/>
      <protection/>
    </xf>
    <xf numFmtId="190" fontId="37" fillId="32" borderId="21" xfId="0" applyNumberFormat="1" applyFont="1" applyFill="1" applyBorder="1" applyAlignment="1">
      <alignment horizontal="right" wrapText="1" shrinkToFit="1"/>
    </xf>
    <xf numFmtId="190" fontId="37" fillId="32" borderId="0" xfId="0" applyNumberFormat="1" applyFont="1" applyFill="1" applyBorder="1" applyAlignment="1">
      <alignment horizontal="right"/>
    </xf>
    <xf numFmtId="190" fontId="37" fillId="32" borderId="21" xfId="0" applyNumberFormat="1" applyFont="1" applyFill="1" applyBorder="1" applyAlignment="1">
      <alignment horizontal="right"/>
    </xf>
    <xf numFmtId="190" fontId="37" fillId="32" borderId="49" xfId="0" applyNumberFormat="1" applyFont="1" applyFill="1" applyBorder="1" applyAlignment="1">
      <alignment horizontal="right" wrapText="1" shrinkToFit="1"/>
    </xf>
    <xf numFmtId="49" fontId="37" fillId="0" borderId="28" xfId="0" applyNumberFormat="1" applyFont="1" applyFill="1" applyBorder="1" applyAlignment="1" applyProtection="1">
      <alignment horizontal="right" vertical="top"/>
      <protection/>
    </xf>
    <xf numFmtId="0" fontId="37" fillId="0" borderId="29" xfId="0" applyFont="1" applyFill="1" applyBorder="1" applyAlignment="1" applyProtection="1">
      <alignment horizontal="left" vertical="top" wrapText="1"/>
      <protection/>
    </xf>
    <xf numFmtId="190" fontId="37" fillId="0" borderId="29" xfId="0" applyNumberFormat="1" applyFont="1" applyFill="1" applyBorder="1" applyAlignment="1">
      <alignment horizontal="right" wrapText="1" shrinkToFit="1"/>
    </xf>
    <xf numFmtId="190" fontId="37" fillId="0" borderId="61" xfId="0" applyNumberFormat="1" applyFont="1" applyFill="1" applyBorder="1" applyAlignment="1">
      <alignment horizontal="right"/>
    </xf>
    <xf numFmtId="190" fontId="37" fillId="0" borderId="62" xfId="0" applyNumberFormat="1" applyFont="1" applyFill="1" applyBorder="1" applyAlignment="1">
      <alignment horizontal="right" wrapText="1" shrinkToFit="1"/>
    </xf>
    <xf numFmtId="190" fontId="36" fillId="33" borderId="12" xfId="0" applyNumberFormat="1" applyFont="1" applyFill="1" applyBorder="1" applyAlignment="1" applyProtection="1">
      <alignment horizontal="righ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Zeros="0"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02"/>
    </sheetView>
  </sheetViews>
  <sheetFormatPr defaultColWidth="9.00390625" defaultRowHeight="12.75"/>
  <cols>
    <col min="1" max="1" width="12.00390625" style="1" customWidth="1"/>
    <col min="2" max="2" width="77.00390625" style="1" customWidth="1"/>
    <col min="3" max="3" width="19.00390625" style="1" customWidth="1"/>
    <col min="4" max="4" width="15.00390625" style="9" customWidth="1"/>
    <col min="5" max="5" width="14.00390625" style="9" customWidth="1"/>
    <col min="6" max="6" width="9.00390625" style="9" customWidth="1"/>
    <col min="7" max="7" width="11.25390625" style="1" customWidth="1"/>
    <col min="8" max="8" width="12.75390625" style="1" customWidth="1"/>
    <col min="9" max="16384" width="9.125" style="1" customWidth="1"/>
  </cols>
  <sheetData>
    <row r="1" spans="1:7" s="36" customFormat="1" ht="27.75" customHeight="1">
      <c r="A1" s="165" t="s">
        <v>147</v>
      </c>
      <c r="B1" s="165"/>
      <c r="C1" s="165"/>
      <c r="D1" s="165"/>
      <c r="E1" s="165"/>
      <c r="F1" s="165"/>
      <c r="G1" s="165"/>
    </row>
    <row r="2" spans="1:7" s="36" customFormat="1" ht="15" customHeight="1" thickBot="1">
      <c r="A2" s="1"/>
      <c r="B2" s="1"/>
      <c r="C2" s="1"/>
      <c r="D2" s="9"/>
      <c r="E2" s="9"/>
      <c r="F2" s="9"/>
      <c r="G2" s="166"/>
    </row>
    <row r="3" spans="1:7" s="37" customFormat="1" ht="105.75" customHeight="1" thickBot="1">
      <c r="A3" s="167" t="s">
        <v>0</v>
      </c>
      <c r="B3" s="168" t="s">
        <v>1</v>
      </c>
      <c r="C3" s="169" t="s">
        <v>110</v>
      </c>
      <c r="D3" s="170" t="s">
        <v>15</v>
      </c>
      <c r="E3" s="170" t="s">
        <v>82</v>
      </c>
      <c r="F3" s="170" t="s">
        <v>59</v>
      </c>
      <c r="G3" s="171" t="s">
        <v>60</v>
      </c>
    </row>
    <row r="4" spans="1:7" s="36" customFormat="1" ht="23.25" customHeight="1" thickBot="1">
      <c r="A4" s="172"/>
      <c r="B4" s="173" t="s">
        <v>19</v>
      </c>
      <c r="C4" s="174"/>
      <c r="D4" s="174"/>
      <c r="E4" s="174"/>
      <c r="F4" s="173"/>
      <c r="G4" s="175"/>
    </row>
    <row r="5" spans="1:7" s="36" customFormat="1" ht="22.5" customHeight="1" thickBot="1">
      <c r="A5" s="176">
        <v>10000000</v>
      </c>
      <c r="B5" s="177" t="s">
        <v>2</v>
      </c>
      <c r="C5" s="178">
        <f>+C6+C9</f>
        <v>27700</v>
      </c>
      <c r="D5" s="178">
        <f>+D6+D9</f>
        <v>4166.5</v>
      </c>
      <c r="E5" s="178">
        <f>+E6+E9</f>
        <v>6575.9</v>
      </c>
      <c r="F5" s="178">
        <f aca="true" t="shared" si="0" ref="F5:G10">IF(C5=0,"",$E5/C5*100)</f>
        <v>23.73971119133574</v>
      </c>
      <c r="G5" s="179">
        <f t="shared" si="0"/>
        <v>157.82791311652466</v>
      </c>
    </row>
    <row r="6" spans="1:7" s="36" customFormat="1" ht="31.5">
      <c r="A6" s="180">
        <v>11000000</v>
      </c>
      <c r="B6" s="181" t="s">
        <v>3</v>
      </c>
      <c r="C6" s="182">
        <f>+C7+C8</f>
        <v>24200</v>
      </c>
      <c r="D6" s="182">
        <f>+D7+D8</f>
        <v>3666.5</v>
      </c>
      <c r="E6" s="182">
        <f>+E7+E8</f>
        <v>5320.4</v>
      </c>
      <c r="F6" s="182">
        <f t="shared" si="0"/>
        <v>21.985123966942147</v>
      </c>
      <c r="G6" s="183">
        <f t="shared" si="0"/>
        <v>145.10841401881902</v>
      </c>
    </row>
    <row r="7" spans="1:8" s="36" customFormat="1" ht="18.75">
      <c r="A7" s="184">
        <v>11010000</v>
      </c>
      <c r="B7" s="185" t="s">
        <v>62</v>
      </c>
      <c r="C7" s="186">
        <v>24200</v>
      </c>
      <c r="D7" s="187">
        <v>3666.5</v>
      </c>
      <c r="E7" s="188">
        <v>5320.4</v>
      </c>
      <c r="F7" s="186">
        <f t="shared" si="0"/>
        <v>21.985123966942147</v>
      </c>
      <c r="G7" s="189">
        <f t="shared" si="0"/>
        <v>145.10841401881902</v>
      </c>
      <c r="H7" s="38"/>
    </row>
    <row r="8" spans="1:8" s="36" customFormat="1" ht="18.75" hidden="1">
      <c r="A8" s="184">
        <v>11020000</v>
      </c>
      <c r="B8" s="185" t="s">
        <v>4</v>
      </c>
      <c r="C8" s="186"/>
      <c r="D8" s="187"/>
      <c r="E8" s="188"/>
      <c r="F8" s="186">
        <f t="shared" si="0"/>
      </c>
      <c r="G8" s="189">
        <f t="shared" si="0"/>
      </c>
      <c r="H8" s="38"/>
    </row>
    <row r="9" spans="1:7" s="36" customFormat="1" ht="20.25" customHeight="1">
      <c r="A9" s="190">
        <v>13000000</v>
      </c>
      <c r="B9" s="191" t="s">
        <v>47</v>
      </c>
      <c r="C9" s="192">
        <v>3500</v>
      </c>
      <c r="D9" s="192">
        <v>500</v>
      </c>
      <c r="E9" s="192">
        <v>1255.5</v>
      </c>
      <c r="F9" s="186">
        <f t="shared" si="0"/>
        <v>35.871428571428574</v>
      </c>
      <c r="G9" s="189">
        <f t="shared" si="0"/>
        <v>251.10000000000002</v>
      </c>
    </row>
    <row r="10" spans="1:7" s="36" customFormat="1" ht="19.5" thickBot="1">
      <c r="A10" s="184">
        <v>13010000</v>
      </c>
      <c r="B10" s="185" t="s">
        <v>23</v>
      </c>
      <c r="C10" s="186">
        <v>3500</v>
      </c>
      <c r="D10" s="187">
        <v>500</v>
      </c>
      <c r="E10" s="188">
        <v>1255.5</v>
      </c>
      <c r="F10" s="186">
        <f t="shared" si="0"/>
        <v>35.871428571428574</v>
      </c>
      <c r="G10" s="189">
        <f t="shared" si="0"/>
        <v>251.10000000000002</v>
      </c>
    </row>
    <row r="11" spans="1:7" s="36" customFormat="1" ht="18.75" hidden="1">
      <c r="A11" s="184">
        <v>13020000</v>
      </c>
      <c r="B11" s="185" t="s">
        <v>24</v>
      </c>
      <c r="C11" s="186"/>
      <c r="D11" s="187"/>
      <c r="E11" s="188"/>
      <c r="F11" s="186"/>
      <c r="G11" s="189"/>
    </row>
    <row r="12" spans="1:7" s="36" customFormat="1" ht="18.75" hidden="1">
      <c r="A12" s="184">
        <v>13030000</v>
      </c>
      <c r="B12" s="185" t="s">
        <v>25</v>
      </c>
      <c r="C12" s="186"/>
      <c r="D12" s="187"/>
      <c r="E12" s="188"/>
      <c r="F12" s="186"/>
      <c r="G12" s="189"/>
    </row>
    <row r="13" spans="1:7" s="36" customFormat="1" ht="19.5" hidden="1" thickBot="1">
      <c r="A13" s="184">
        <v>13070000</v>
      </c>
      <c r="B13" s="185" t="s">
        <v>26</v>
      </c>
      <c r="C13" s="186"/>
      <c r="D13" s="187"/>
      <c r="E13" s="188"/>
      <c r="F13" s="186"/>
      <c r="G13" s="189"/>
    </row>
    <row r="14" spans="1:7" s="36" customFormat="1" ht="24" customHeight="1" thickBot="1">
      <c r="A14" s="176">
        <v>20000000</v>
      </c>
      <c r="B14" s="177" t="s">
        <v>5</v>
      </c>
      <c r="C14" s="178">
        <f>+C15+C19+C23</f>
        <v>130</v>
      </c>
      <c r="D14" s="178">
        <f>+D15+D19+D23</f>
        <v>24.8</v>
      </c>
      <c r="E14" s="178">
        <f>+E15+E19+E23</f>
        <v>41</v>
      </c>
      <c r="F14" s="178">
        <f>IF(C14=0,"",$E14/C14*100)</f>
        <v>31.538461538461537</v>
      </c>
      <c r="G14" s="179">
        <f>IF(D14=0,"",$E14/D14*100)</f>
        <v>165.32258064516128</v>
      </c>
    </row>
    <row r="15" spans="1:7" s="36" customFormat="1" ht="18.75" hidden="1">
      <c r="A15" s="193">
        <v>21000000</v>
      </c>
      <c r="B15" s="194" t="s">
        <v>6</v>
      </c>
      <c r="C15" s="182"/>
      <c r="D15" s="182"/>
      <c r="E15" s="182"/>
      <c r="F15" s="195"/>
      <c r="G15" s="183"/>
    </row>
    <row r="16" spans="1:7" s="36" customFormat="1" ht="63" hidden="1">
      <c r="A16" s="184">
        <v>21010000</v>
      </c>
      <c r="B16" s="185" t="s">
        <v>66</v>
      </c>
      <c r="C16" s="186"/>
      <c r="D16" s="187"/>
      <c r="E16" s="188"/>
      <c r="F16" s="186"/>
      <c r="G16" s="189"/>
    </row>
    <row r="17" spans="1:7" s="36" customFormat="1" ht="21.75" customHeight="1" hidden="1">
      <c r="A17" s="184">
        <v>21050000</v>
      </c>
      <c r="B17" s="185" t="s">
        <v>48</v>
      </c>
      <c r="C17" s="186"/>
      <c r="D17" s="187"/>
      <c r="E17" s="188"/>
      <c r="F17" s="186"/>
      <c r="G17" s="189"/>
    </row>
    <row r="18" spans="1:7" s="36" customFormat="1" ht="18.75" hidden="1">
      <c r="A18" s="184">
        <v>21080000</v>
      </c>
      <c r="B18" s="185" t="s">
        <v>7</v>
      </c>
      <c r="C18" s="186"/>
      <c r="D18" s="187"/>
      <c r="E18" s="188"/>
      <c r="F18" s="186"/>
      <c r="G18" s="189"/>
    </row>
    <row r="19" spans="1:7" s="36" customFormat="1" ht="31.5">
      <c r="A19" s="196">
        <v>22000000</v>
      </c>
      <c r="B19" s="197" t="s">
        <v>45</v>
      </c>
      <c r="C19" s="198">
        <v>120</v>
      </c>
      <c r="D19" s="199">
        <v>22.8</v>
      </c>
      <c r="E19" s="200">
        <v>36.2</v>
      </c>
      <c r="F19" s="186">
        <f>IF(C19=0,"",$E19/C19*100)</f>
        <v>30.166666666666668</v>
      </c>
      <c r="G19" s="189">
        <f>IF(D19=0,"",$E19/D19*100)</f>
        <v>158.7719298245614</v>
      </c>
    </row>
    <row r="20" spans="1:7" s="36" customFormat="1" ht="18.75">
      <c r="A20" s="201">
        <v>22010000</v>
      </c>
      <c r="B20" s="197" t="s">
        <v>44</v>
      </c>
      <c r="C20" s="198">
        <v>120</v>
      </c>
      <c r="D20" s="200">
        <v>22.8</v>
      </c>
      <c r="E20" s="200">
        <v>36.2</v>
      </c>
      <c r="F20" s="186">
        <f>IF(C20=0,"",$E20/C20*100)</f>
        <v>30.166666666666668</v>
      </c>
      <c r="G20" s="189">
        <f>IF(D20=0,"",$E20/D20*100)</f>
        <v>158.7719298245614</v>
      </c>
    </row>
    <row r="21" spans="1:7" s="36" customFormat="1" ht="31.5">
      <c r="A21" s="201">
        <v>22080000</v>
      </c>
      <c r="B21" s="197" t="s">
        <v>49</v>
      </c>
      <c r="C21" s="198"/>
      <c r="D21" s="200"/>
      <c r="E21" s="200"/>
      <c r="F21" s="198"/>
      <c r="G21" s="198"/>
    </row>
    <row r="22" spans="1:7" s="36" customFormat="1" ht="31.5" hidden="1">
      <c r="A22" s="184">
        <v>22120000</v>
      </c>
      <c r="B22" s="185" t="s">
        <v>63</v>
      </c>
      <c r="C22" s="186"/>
      <c r="D22" s="187"/>
      <c r="E22" s="188"/>
      <c r="F22" s="186"/>
      <c r="G22" s="189"/>
    </row>
    <row r="23" spans="1:7" s="36" customFormat="1" ht="18.75">
      <c r="A23" s="196">
        <v>24000000</v>
      </c>
      <c r="B23" s="197" t="s">
        <v>80</v>
      </c>
      <c r="C23" s="198">
        <f>+C24</f>
        <v>10</v>
      </c>
      <c r="D23" s="198">
        <f>+D24</f>
        <v>2</v>
      </c>
      <c r="E23" s="198">
        <f>+E24</f>
        <v>4.8</v>
      </c>
      <c r="F23" s="198">
        <f>IF(C23=0,"",$E23/C23*100)</f>
        <v>48</v>
      </c>
      <c r="G23" s="202">
        <f>IF(D23=0,"",$E23/D23*100)</f>
        <v>240</v>
      </c>
    </row>
    <row r="24" spans="1:7" s="36" customFormat="1" ht="19.5" thickBot="1">
      <c r="A24" s="184" t="s">
        <v>78</v>
      </c>
      <c r="B24" s="185" t="s">
        <v>81</v>
      </c>
      <c r="C24" s="186">
        <v>10</v>
      </c>
      <c r="D24" s="187">
        <v>2</v>
      </c>
      <c r="E24" s="188">
        <v>4.8</v>
      </c>
      <c r="F24" s="186">
        <f>IF(C24=0,"",$E24/C24*100)</f>
        <v>48</v>
      </c>
      <c r="G24" s="189">
        <f>IF(D24=0,"",$E24/D24*100)</f>
        <v>240</v>
      </c>
    </row>
    <row r="25" spans="1:7" s="36" customFormat="1" ht="22.5" customHeight="1" hidden="1" thickBot="1">
      <c r="A25" s="176">
        <v>30000000</v>
      </c>
      <c r="B25" s="177" t="s">
        <v>50</v>
      </c>
      <c r="C25" s="178"/>
      <c r="D25" s="178"/>
      <c r="E25" s="178">
        <f>+E26</f>
        <v>0</v>
      </c>
      <c r="F25" s="178">
        <f aca="true" t="shared" si="1" ref="F25:G27">IF(C25=0,"",$E25/C25*100)</f>
      </c>
      <c r="G25" s="179">
        <f t="shared" si="1"/>
      </c>
    </row>
    <row r="26" spans="1:7" s="36" customFormat="1" ht="19.5" customHeight="1" hidden="1">
      <c r="A26" s="193">
        <v>31000000</v>
      </c>
      <c r="B26" s="194" t="s">
        <v>21</v>
      </c>
      <c r="C26" s="182">
        <f>C27</f>
        <v>0</v>
      </c>
      <c r="D26" s="182">
        <f>D27</f>
        <v>0</v>
      </c>
      <c r="E26" s="182"/>
      <c r="F26" s="182">
        <f t="shared" si="1"/>
      </c>
      <c r="G26" s="183">
        <f t="shared" si="1"/>
      </c>
    </row>
    <row r="27" spans="1:7" s="36" customFormat="1" ht="32.25" hidden="1" thickBot="1">
      <c r="A27" s="203">
        <v>31020000</v>
      </c>
      <c r="B27" s="204" t="s">
        <v>22</v>
      </c>
      <c r="C27" s="205">
        <v>0</v>
      </c>
      <c r="D27" s="205">
        <v>0</v>
      </c>
      <c r="E27" s="205"/>
      <c r="F27" s="206">
        <f t="shared" si="1"/>
      </c>
      <c r="G27" s="207">
        <f t="shared" si="1"/>
      </c>
    </row>
    <row r="28" spans="1:7" s="35" customFormat="1" ht="26.25" customHeight="1" thickBot="1">
      <c r="A28" s="208"/>
      <c r="B28" s="209" t="s">
        <v>84</v>
      </c>
      <c r="C28" s="210">
        <f>C5+C14</f>
        <v>27830</v>
      </c>
      <c r="D28" s="210">
        <f>D5+D14</f>
        <v>4191.3</v>
      </c>
      <c r="E28" s="210">
        <f>E5+E14+E25</f>
        <v>6616.9</v>
      </c>
      <c r="F28" s="210">
        <f aca="true" t="shared" si="2" ref="F28:F39">IF(C28=0,"",$E28/C28*100)</f>
        <v>23.77614085519224</v>
      </c>
      <c r="G28" s="211">
        <f aca="true" t="shared" si="3" ref="G28:G39">IF(D28=0,"",$E28/D28*100)</f>
        <v>157.87225920358836</v>
      </c>
    </row>
    <row r="29" spans="1:7" s="35" customFormat="1" ht="26.25" customHeight="1" thickBot="1">
      <c r="A29" s="176">
        <v>40000000</v>
      </c>
      <c r="B29" s="177" t="s">
        <v>83</v>
      </c>
      <c r="C29" s="178">
        <f>+C30+C32+C36+C38</f>
        <v>47551.9</v>
      </c>
      <c r="D29" s="178">
        <f>+D30+D32+D36+D38</f>
        <v>15946.199999999999</v>
      </c>
      <c r="E29" s="178">
        <f>+E30+E32+E36+E38</f>
        <v>14611.3</v>
      </c>
      <c r="F29" s="178">
        <f t="shared" si="2"/>
        <v>30.727058224802796</v>
      </c>
      <c r="G29" s="179">
        <f t="shared" si="3"/>
        <v>91.62872659316953</v>
      </c>
    </row>
    <row r="30" spans="1:7" s="36" customFormat="1" ht="20.25" customHeight="1">
      <c r="A30" s="212">
        <v>41020000</v>
      </c>
      <c r="B30" s="213" t="s">
        <v>127</v>
      </c>
      <c r="C30" s="214">
        <f>C31</f>
        <v>7797.8</v>
      </c>
      <c r="D30" s="214">
        <f>D31</f>
        <v>1949.4</v>
      </c>
      <c r="E30" s="214">
        <f>E31</f>
        <v>1949.4</v>
      </c>
      <c r="F30" s="215">
        <f t="shared" si="2"/>
        <v>24.99935879350586</v>
      </c>
      <c r="G30" s="216">
        <f t="shared" si="3"/>
        <v>100</v>
      </c>
    </row>
    <row r="31" spans="1:8" s="36" customFormat="1" ht="19.5" customHeight="1">
      <c r="A31" s="217">
        <v>41020100</v>
      </c>
      <c r="B31" s="218" t="s">
        <v>92</v>
      </c>
      <c r="C31" s="198">
        <v>7797.8</v>
      </c>
      <c r="D31" s="200">
        <v>1949.4</v>
      </c>
      <c r="E31" s="200">
        <v>1949.4</v>
      </c>
      <c r="F31" s="198">
        <f t="shared" si="2"/>
        <v>24.99935879350586</v>
      </c>
      <c r="G31" s="198">
        <f t="shared" si="3"/>
        <v>100</v>
      </c>
      <c r="H31" s="39"/>
    </row>
    <row r="32" spans="1:7" s="36" customFormat="1" ht="18.75">
      <c r="A32" s="212">
        <v>41030000</v>
      </c>
      <c r="B32" s="213" t="s">
        <v>128</v>
      </c>
      <c r="C32" s="219">
        <f>C33+C34+C35</f>
        <v>30091</v>
      </c>
      <c r="D32" s="219">
        <f>D33+D34+D35</f>
        <v>8552.4</v>
      </c>
      <c r="E32" s="219">
        <f>E33+E34+E35</f>
        <v>8552.4</v>
      </c>
      <c r="F32" s="219">
        <f t="shared" si="2"/>
        <v>28.421787245355752</v>
      </c>
      <c r="G32" s="219">
        <f t="shared" si="3"/>
        <v>100</v>
      </c>
    </row>
    <row r="33" spans="1:8" s="36" customFormat="1" ht="23.25" customHeight="1">
      <c r="A33" s="217">
        <v>41033900</v>
      </c>
      <c r="B33" s="220" t="s">
        <v>93</v>
      </c>
      <c r="C33" s="192">
        <v>27767.1</v>
      </c>
      <c r="D33" s="192">
        <v>6228.5</v>
      </c>
      <c r="E33" s="192">
        <v>6228.5</v>
      </c>
      <c r="F33" s="221">
        <f t="shared" si="2"/>
        <v>22.431222561952815</v>
      </c>
      <c r="G33" s="222">
        <f t="shared" si="3"/>
        <v>100</v>
      </c>
      <c r="H33" s="38"/>
    </row>
    <row r="34" spans="1:8" s="36" customFormat="1" ht="27" customHeight="1">
      <c r="A34" s="217">
        <v>41034200</v>
      </c>
      <c r="B34" s="223" t="s">
        <v>94</v>
      </c>
      <c r="C34" s="186">
        <v>2323.9</v>
      </c>
      <c r="D34" s="187">
        <v>2323.9</v>
      </c>
      <c r="E34" s="188">
        <v>2323.9</v>
      </c>
      <c r="F34" s="186">
        <f t="shared" si="2"/>
        <v>100</v>
      </c>
      <c r="G34" s="189">
        <f t="shared" si="3"/>
        <v>100</v>
      </c>
      <c r="H34" s="40"/>
    </row>
    <row r="35" spans="1:8" s="36" customFormat="1" ht="39" customHeight="1" hidden="1">
      <c r="A35" s="217">
        <v>41034500</v>
      </c>
      <c r="B35" s="223" t="s">
        <v>144</v>
      </c>
      <c r="C35" s="186"/>
      <c r="D35" s="187"/>
      <c r="E35" s="188"/>
      <c r="F35" s="186">
        <f t="shared" si="2"/>
      </c>
      <c r="G35" s="189">
        <f t="shared" si="3"/>
      </c>
      <c r="H35" s="40"/>
    </row>
    <row r="36" spans="1:8" s="36" customFormat="1" ht="21.75" customHeight="1">
      <c r="A36" s="212">
        <v>41040000</v>
      </c>
      <c r="B36" s="224" t="s">
        <v>129</v>
      </c>
      <c r="C36" s="219">
        <f>C37</f>
        <v>872</v>
      </c>
      <c r="D36" s="219">
        <f>D37</f>
        <v>311.3</v>
      </c>
      <c r="E36" s="219">
        <f>E37</f>
        <v>311.3</v>
      </c>
      <c r="F36" s="219">
        <f t="shared" si="2"/>
        <v>35.699541284403665</v>
      </c>
      <c r="G36" s="219">
        <f t="shared" si="3"/>
        <v>100</v>
      </c>
      <c r="H36" s="38"/>
    </row>
    <row r="37" spans="1:7" s="36" customFormat="1" ht="58.5" customHeight="1">
      <c r="A37" s="217">
        <v>41040200</v>
      </c>
      <c r="B37" s="223" t="s">
        <v>126</v>
      </c>
      <c r="C37" s="198">
        <v>872</v>
      </c>
      <c r="D37" s="200">
        <v>311.3</v>
      </c>
      <c r="E37" s="200">
        <v>311.3</v>
      </c>
      <c r="F37" s="198">
        <f t="shared" si="2"/>
        <v>35.699541284403665</v>
      </c>
      <c r="G37" s="198">
        <f t="shared" si="3"/>
        <v>100</v>
      </c>
    </row>
    <row r="38" spans="1:8" s="36" customFormat="1" ht="25.5" customHeight="1">
      <c r="A38" s="212">
        <v>41050000</v>
      </c>
      <c r="B38" s="213" t="s">
        <v>130</v>
      </c>
      <c r="C38" s="225">
        <f>C39+C40+C42+C43+C45+C46+C47+C50+C51+C44+C48+C49</f>
        <v>8791.1</v>
      </c>
      <c r="D38" s="225">
        <f>D39+D40+D42+D43+D45+D46+D47+D50+D51+D44+D48+D49</f>
        <v>5133.1</v>
      </c>
      <c r="E38" s="225">
        <f>E39+E40+E42+E43+E45+E46+E47+E50+E51+E44+E48+E49</f>
        <v>3798.2</v>
      </c>
      <c r="F38" s="225">
        <f t="shared" si="2"/>
        <v>43.20505966261332</v>
      </c>
      <c r="G38" s="226">
        <f t="shared" si="3"/>
        <v>73.99427246693031</v>
      </c>
      <c r="H38" s="40"/>
    </row>
    <row r="39" spans="1:8" s="36" customFormat="1" ht="162.75" customHeight="1" hidden="1">
      <c r="A39" s="217"/>
      <c r="B39" s="227"/>
      <c r="C39" s="198"/>
      <c r="D39" s="200"/>
      <c r="E39" s="200"/>
      <c r="F39" s="198">
        <f t="shared" si="2"/>
      </c>
      <c r="G39" s="198">
        <f t="shared" si="3"/>
      </c>
      <c r="H39" s="40"/>
    </row>
    <row r="40" spans="1:8" s="36" customFormat="1" ht="51.75" customHeight="1" hidden="1">
      <c r="A40" s="217"/>
      <c r="B40" s="227"/>
      <c r="C40" s="198"/>
      <c r="D40" s="200"/>
      <c r="E40" s="200"/>
      <c r="F40" s="198">
        <f aca="true" t="shared" si="4" ref="F40:G50">IF(C40=0,"",$E40/C40*100)</f>
      </c>
      <c r="G40" s="198">
        <f t="shared" si="4"/>
      </c>
      <c r="H40" s="40"/>
    </row>
    <row r="41" spans="1:8" s="36" customFormat="1" ht="235.5" customHeight="1" hidden="1">
      <c r="A41" s="217"/>
      <c r="B41" s="227"/>
      <c r="C41" s="198"/>
      <c r="D41" s="200"/>
      <c r="E41" s="200"/>
      <c r="F41" s="198">
        <f t="shared" si="4"/>
      </c>
      <c r="G41" s="198">
        <f t="shared" si="4"/>
      </c>
      <c r="H41" s="40"/>
    </row>
    <row r="42" spans="1:8" s="36" customFormat="1" ht="149.25" customHeight="1" hidden="1">
      <c r="A42" s="217"/>
      <c r="B42" s="227"/>
      <c r="C42" s="198"/>
      <c r="D42" s="200"/>
      <c r="E42" s="200"/>
      <c r="F42" s="198">
        <f t="shared" si="4"/>
      </c>
      <c r="G42" s="198">
        <f t="shared" si="4"/>
      </c>
      <c r="H42" s="40"/>
    </row>
    <row r="43" spans="1:8" s="36" customFormat="1" ht="131.25" customHeight="1" hidden="1">
      <c r="A43" s="217"/>
      <c r="B43" s="227"/>
      <c r="C43" s="198"/>
      <c r="D43" s="200"/>
      <c r="E43" s="200"/>
      <c r="F43" s="198">
        <f t="shared" si="4"/>
      </c>
      <c r="G43" s="198">
        <f t="shared" si="4"/>
      </c>
      <c r="H43" s="40"/>
    </row>
    <row r="44" spans="1:8" s="36" customFormat="1" ht="37.5" customHeight="1" hidden="1">
      <c r="A44" s="217"/>
      <c r="B44" s="227"/>
      <c r="C44" s="198"/>
      <c r="D44" s="200"/>
      <c r="E44" s="200"/>
      <c r="F44" s="198">
        <f t="shared" si="4"/>
      </c>
      <c r="G44" s="198">
        <f t="shared" si="4"/>
      </c>
      <c r="H44" s="40"/>
    </row>
    <row r="45" spans="1:7" s="36" customFormat="1" ht="48" customHeight="1">
      <c r="A45" s="217">
        <v>41051200</v>
      </c>
      <c r="B45" s="227" t="s">
        <v>137</v>
      </c>
      <c r="C45" s="198">
        <v>65.2</v>
      </c>
      <c r="D45" s="200">
        <v>11.7</v>
      </c>
      <c r="E45" s="200">
        <v>11.7</v>
      </c>
      <c r="F45" s="198">
        <f aca="true" t="shared" si="5" ref="F45:G47">IF(C45=0,"",$E45/C45*100)</f>
        <v>17.94478527607362</v>
      </c>
      <c r="G45" s="198">
        <f t="shared" si="5"/>
        <v>100</v>
      </c>
    </row>
    <row r="46" spans="1:7" s="36" customFormat="1" ht="54" customHeight="1">
      <c r="A46" s="217">
        <v>41053900</v>
      </c>
      <c r="B46" s="228" t="s">
        <v>131</v>
      </c>
      <c r="C46" s="198">
        <v>19.8</v>
      </c>
      <c r="D46" s="200">
        <v>4.8</v>
      </c>
      <c r="E46" s="200">
        <v>4.8</v>
      </c>
      <c r="F46" s="198">
        <f t="shared" si="5"/>
        <v>24.24242424242424</v>
      </c>
      <c r="G46" s="198">
        <f t="shared" si="5"/>
        <v>100</v>
      </c>
    </row>
    <row r="47" spans="1:7" s="36" customFormat="1" ht="33" customHeight="1">
      <c r="A47" s="217">
        <v>41053900</v>
      </c>
      <c r="B47" s="220" t="s">
        <v>132</v>
      </c>
      <c r="C47" s="198">
        <v>4.4</v>
      </c>
      <c r="D47" s="200">
        <v>0.9</v>
      </c>
      <c r="E47" s="200"/>
      <c r="F47" s="198">
        <f t="shared" si="5"/>
        <v>0</v>
      </c>
      <c r="G47" s="198">
        <f t="shared" si="5"/>
        <v>0</v>
      </c>
    </row>
    <row r="48" spans="1:7" s="36" customFormat="1" ht="53.25" customHeight="1">
      <c r="A48" s="217">
        <v>41053900</v>
      </c>
      <c r="B48" s="220" t="s">
        <v>143</v>
      </c>
      <c r="C48" s="198">
        <v>45.5</v>
      </c>
      <c r="D48" s="200"/>
      <c r="E48" s="200"/>
      <c r="F48" s="198">
        <f>IF(C48=0,"",$E48/C48*100)</f>
        <v>0</v>
      </c>
      <c r="G48" s="198"/>
    </row>
    <row r="49" spans="1:7" s="36" customFormat="1" ht="27.75" customHeight="1">
      <c r="A49" s="217">
        <v>41053900</v>
      </c>
      <c r="B49" s="220" t="s">
        <v>133</v>
      </c>
      <c r="C49" s="198">
        <v>5942</v>
      </c>
      <c r="D49" s="200">
        <v>2401.5</v>
      </c>
      <c r="E49" s="200">
        <v>1067.5</v>
      </c>
      <c r="F49" s="198">
        <f>IF(C49=0,"",$E49/C49*100)</f>
        <v>17.965331538202626</v>
      </c>
      <c r="G49" s="198">
        <f>IF(D49=0,"",$E49/D49*100)</f>
        <v>44.45138455132209</v>
      </c>
    </row>
    <row r="50" spans="1:7" s="36" customFormat="1" ht="58.5" customHeight="1" thickBot="1">
      <c r="A50" s="217">
        <v>41051500</v>
      </c>
      <c r="B50" s="223" t="s">
        <v>134</v>
      </c>
      <c r="C50" s="198">
        <v>2714.2</v>
      </c>
      <c r="D50" s="200">
        <v>2714.2</v>
      </c>
      <c r="E50" s="200">
        <v>2714.2</v>
      </c>
      <c r="F50" s="198">
        <f t="shared" si="4"/>
        <v>100</v>
      </c>
      <c r="G50" s="198">
        <f t="shared" si="4"/>
        <v>100</v>
      </c>
    </row>
    <row r="51" spans="1:7" s="35" customFormat="1" ht="56.25" customHeight="1" hidden="1" thickBot="1">
      <c r="A51" s="217"/>
      <c r="B51" s="223"/>
      <c r="C51" s="229"/>
      <c r="D51" s="229"/>
      <c r="E51" s="229"/>
      <c r="F51" s="230">
        <f>IF(C51=0,"",$E51/C51*100)</f>
      </c>
      <c r="G51" s="231">
        <f>IF(D51=0,"",$E51/D51*100)</f>
      </c>
    </row>
    <row r="52" spans="1:7" s="17" customFormat="1" ht="27" customHeight="1" thickBot="1">
      <c r="A52" s="232"/>
      <c r="B52" s="233" t="s">
        <v>136</v>
      </c>
      <c r="C52" s="234">
        <f>C28+C29</f>
        <v>75381.9</v>
      </c>
      <c r="D52" s="234">
        <f>D28+D29</f>
        <v>20137.5</v>
      </c>
      <c r="E52" s="234">
        <f>E28+E29</f>
        <v>21228.199999999997</v>
      </c>
      <c r="F52" s="235">
        <f>IF(C52=0,"",$E52/C52*100)</f>
        <v>28.160871508943124</v>
      </c>
      <c r="G52" s="236">
        <f>IF(D52=0,"",$E52/D52*100)</f>
        <v>105.41626319056485</v>
      </c>
    </row>
    <row r="53" spans="1:7" s="17" customFormat="1" ht="27" customHeight="1" thickBot="1">
      <c r="A53" s="232"/>
      <c r="B53" s="233" t="s">
        <v>135</v>
      </c>
      <c r="C53" s="237"/>
      <c r="D53" s="237"/>
      <c r="E53" s="238"/>
      <c r="F53" s="238"/>
      <c r="G53" s="239"/>
    </row>
    <row r="54" spans="1:7" s="21" customFormat="1" ht="19.5" customHeight="1" thickBot="1">
      <c r="A54" s="240" t="s">
        <v>103</v>
      </c>
      <c r="B54" s="223" t="s">
        <v>34</v>
      </c>
      <c r="C54" s="241">
        <v>4144.5</v>
      </c>
      <c r="D54" s="241">
        <v>1701.2</v>
      </c>
      <c r="E54" s="242">
        <v>1369.7</v>
      </c>
      <c r="F54" s="242">
        <f>IF(C54=0,"",IF(($E54/C54*100)&gt;=200,"В/100",$E54/C54*100))</f>
        <v>33.048618651224515</v>
      </c>
      <c r="G54" s="243">
        <f aca="true" t="shared" si="6" ref="G54:G63">IF(D54=0,"",IF((E54/D54*100)&gt;=200,"В/100",E54/D54*100))</f>
        <v>80.51375499647307</v>
      </c>
    </row>
    <row r="55" spans="1:7" s="21" customFormat="1" ht="20.25" customHeight="1" thickBot="1">
      <c r="A55" s="244" t="s">
        <v>97</v>
      </c>
      <c r="B55" s="245" t="s">
        <v>35</v>
      </c>
      <c r="C55" s="246">
        <v>47730.6</v>
      </c>
      <c r="D55" s="246">
        <v>13013.5</v>
      </c>
      <c r="E55" s="247">
        <v>10026</v>
      </c>
      <c r="F55" s="247">
        <f>IF(C55=0,"",IF(($E55/C55*100)&gt;=200,"В/100",$E55/C55*100))</f>
        <v>21.00539276690425</v>
      </c>
      <c r="G55" s="248">
        <f t="shared" si="6"/>
        <v>77.04307065739424</v>
      </c>
    </row>
    <row r="56" spans="1:7" s="21" customFormat="1" ht="20.25" customHeight="1" thickBot="1">
      <c r="A56" s="244" t="s">
        <v>98</v>
      </c>
      <c r="B56" s="245" t="s">
        <v>36</v>
      </c>
      <c r="C56" s="246">
        <v>8243</v>
      </c>
      <c r="D56" s="246">
        <v>7081.4</v>
      </c>
      <c r="E56" s="247">
        <v>6153.8</v>
      </c>
      <c r="F56" s="247">
        <f>IF(C56=0,"",IF(($E56/C56*100)&gt;=200,"В/100",$E56/C56*100))</f>
        <v>74.6548586679607</v>
      </c>
      <c r="G56" s="248">
        <f t="shared" si="6"/>
        <v>86.90089530318865</v>
      </c>
    </row>
    <row r="57" spans="1:8" s="21" customFormat="1" ht="20.25" customHeight="1" thickBot="1">
      <c r="A57" s="244" t="s">
        <v>99</v>
      </c>
      <c r="B57" s="249" t="s">
        <v>90</v>
      </c>
      <c r="C57" s="250">
        <v>7460.6</v>
      </c>
      <c r="D57" s="251">
        <v>2515.5</v>
      </c>
      <c r="E57" s="251">
        <v>1746.5</v>
      </c>
      <c r="F57" s="251">
        <f>IF(C57=0,"",IF(($E57/C57*100)&gt;=200,"В/100",$E57/C57*100))</f>
        <v>23.409645336836178</v>
      </c>
      <c r="G57" s="252">
        <f t="shared" si="6"/>
        <v>69.42953687139733</v>
      </c>
      <c r="H57" s="25"/>
    </row>
    <row r="58" spans="1:8" s="21" customFormat="1" ht="20.25" customHeight="1" thickBot="1">
      <c r="A58" s="244" t="s">
        <v>104</v>
      </c>
      <c r="B58" s="253" t="s">
        <v>37</v>
      </c>
      <c r="C58" s="250">
        <v>5245.8</v>
      </c>
      <c r="D58" s="250">
        <v>1496.8</v>
      </c>
      <c r="E58" s="251">
        <v>959.7</v>
      </c>
      <c r="F58" s="251">
        <f aca="true" t="shared" si="7" ref="F58:F74">IF(C58=0,"",IF(($E58/C58*100)&gt;=200,"В/100",$E58/C58*100))</f>
        <v>18.294635708566855</v>
      </c>
      <c r="G58" s="252">
        <f t="shared" si="6"/>
        <v>64.11678246926778</v>
      </c>
      <c r="H58" s="26"/>
    </row>
    <row r="59" spans="1:7" s="19" customFormat="1" ht="15" customHeight="1" hidden="1" thickBot="1">
      <c r="A59" s="244" t="s">
        <v>97</v>
      </c>
      <c r="B59" s="253" t="s">
        <v>38</v>
      </c>
      <c r="C59" s="246"/>
      <c r="D59" s="246"/>
      <c r="E59" s="247"/>
      <c r="F59" s="247">
        <f t="shared" si="7"/>
      </c>
      <c r="G59" s="248">
        <f t="shared" si="6"/>
      </c>
    </row>
    <row r="60" spans="1:7" s="21" customFormat="1" ht="20.25" customHeight="1">
      <c r="A60" s="254" t="s">
        <v>105</v>
      </c>
      <c r="B60" s="255" t="s">
        <v>39</v>
      </c>
      <c r="C60" s="250">
        <v>55</v>
      </c>
      <c r="D60" s="250">
        <v>55</v>
      </c>
      <c r="E60" s="251">
        <v>42.4</v>
      </c>
      <c r="F60" s="251">
        <f t="shared" si="7"/>
        <v>77.0909090909091</v>
      </c>
      <c r="G60" s="252">
        <f t="shared" si="6"/>
        <v>77.0909090909091</v>
      </c>
    </row>
    <row r="61" spans="1:7" s="19" customFormat="1" ht="20.25" customHeight="1" hidden="1">
      <c r="A61" s="256">
        <v>160000</v>
      </c>
      <c r="B61" s="255" t="s">
        <v>91</v>
      </c>
      <c r="C61" s="250"/>
      <c r="D61" s="250"/>
      <c r="E61" s="251"/>
      <c r="F61" s="251">
        <f t="shared" si="7"/>
      </c>
      <c r="G61" s="252">
        <f t="shared" si="6"/>
      </c>
    </row>
    <row r="62" spans="1:7" s="21" customFormat="1" ht="19.5" customHeight="1" thickBot="1">
      <c r="A62" s="257">
        <v>7000</v>
      </c>
      <c r="B62" s="255" t="s">
        <v>122</v>
      </c>
      <c r="C62" s="250">
        <v>22</v>
      </c>
      <c r="D62" s="250">
        <v>6</v>
      </c>
      <c r="E62" s="250"/>
      <c r="F62" s="251">
        <f>IF(C62=0,"",IF(($E62/C62*100)&gt;=200,"В/100",$E62/C62*100))</f>
        <v>0</v>
      </c>
      <c r="G62" s="252">
        <f t="shared" si="6"/>
        <v>0</v>
      </c>
    </row>
    <row r="63" spans="1:8" s="21" customFormat="1" ht="20.25" customHeight="1" hidden="1" thickBot="1">
      <c r="A63" s="254" t="s">
        <v>111</v>
      </c>
      <c r="B63" s="255" t="s">
        <v>112</v>
      </c>
      <c r="C63" s="258"/>
      <c r="D63" s="258"/>
      <c r="E63" s="259"/>
      <c r="F63" s="251">
        <f>IF(C63=0,"",IF(($E63/C63*100)&gt;=200,"В/100",$E63/C63*100))</f>
      </c>
      <c r="G63" s="252">
        <f t="shared" si="6"/>
      </c>
      <c r="H63" s="27"/>
    </row>
    <row r="64" spans="1:8" s="19" customFormat="1" ht="24" customHeight="1" hidden="1" thickBot="1">
      <c r="A64" s="260"/>
      <c r="B64" s="261"/>
      <c r="C64" s="262"/>
      <c r="D64" s="262"/>
      <c r="E64" s="263"/>
      <c r="F64" s="251"/>
      <c r="G64" s="252"/>
      <c r="H64" s="20"/>
    </row>
    <row r="65" spans="1:7" s="21" customFormat="1" ht="24" customHeight="1" hidden="1" thickBot="1">
      <c r="A65" s="254" t="s">
        <v>121</v>
      </c>
      <c r="B65" s="261" t="s">
        <v>123</v>
      </c>
      <c r="C65" s="264"/>
      <c r="D65" s="264"/>
      <c r="E65" s="265"/>
      <c r="F65" s="251">
        <f>IF(C65=0,"",IF(($E65/C65*100)&gt;=200,"В/100",$E65/C65*100))</f>
      </c>
      <c r="G65" s="252">
        <f>IF(D65=0,"",IF((E65/D65*100)&gt;=200,"В/100",E65/D65*100))</f>
      </c>
    </row>
    <row r="66" spans="1:7" s="21" customFormat="1" ht="18.75" customHeight="1">
      <c r="A66" s="254" t="s">
        <v>100</v>
      </c>
      <c r="B66" s="255" t="s">
        <v>113</v>
      </c>
      <c r="C66" s="251">
        <f>C67+C68+C69</f>
        <v>153</v>
      </c>
      <c r="D66" s="251">
        <f>D67+D68+D69</f>
        <v>145.5</v>
      </c>
      <c r="E66" s="251">
        <f>E67+E68+E69</f>
        <v>40.5</v>
      </c>
      <c r="F66" s="251">
        <f t="shared" si="7"/>
        <v>26.47058823529412</v>
      </c>
      <c r="G66" s="248">
        <f>IF(D66=0,"",IF((E66/D66*100)&gt;=200,"В/100",E66/D66*100))</f>
        <v>27.835051546391753</v>
      </c>
    </row>
    <row r="67" spans="1:7" s="21" customFormat="1" ht="39" customHeight="1">
      <c r="A67" s="266" t="s">
        <v>114</v>
      </c>
      <c r="B67" s="267" t="s">
        <v>115</v>
      </c>
      <c r="C67" s="247">
        <v>78</v>
      </c>
      <c r="D67" s="247">
        <v>78</v>
      </c>
      <c r="E67" s="247">
        <v>32.5</v>
      </c>
      <c r="F67" s="268">
        <f t="shared" si="7"/>
        <v>41.66666666666667</v>
      </c>
      <c r="G67" s="247">
        <f>IF(D67=0,"",IF((E67/D67*100)&gt;=200,"В/100",E67/D67*100))</f>
        <v>41.66666666666667</v>
      </c>
    </row>
    <row r="68" spans="1:7" s="21" customFormat="1" ht="39" customHeight="1">
      <c r="A68" s="269" t="s">
        <v>117</v>
      </c>
      <c r="B68" s="270" t="s">
        <v>116</v>
      </c>
      <c r="C68" s="271">
        <v>25</v>
      </c>
      <c r="D68" s="271">
        <v>17.5</v>
      </c>
      <c r="E68" s="271">
        <v>8</v>
      </c>
      <c r="F68" s="272">
        <f t="shared" si="7"/>
        <v>32</v>
      </c>
      <c r="G68" s="271">
        <f>IF(D68=0,"",IF((E68/D68*100)&gt;=200,"В/100",E68/D68*100))</f>
        <v>45.714285714285715</v>
      </c>
    </row>
    <row r="69" spans="1:7" s="21" customFormat="1" ht="15.75" customHeight="1">
      <c r="A69" s="273" t="s">
        <v>101</v>
      </c>
      <c r="B69" s="274" t="s">
        <v>11</v>
      </c>
      <c r="C69" s="265">
        <v>50</v>
      </c>
      <c r="D69" s="265">
        <v>50</v>
      </c>
      <c r="E69" s="265">
        <v>0</v>
      </c>
      <c r="F69" s="275">
        <f t="shared" si="7"/>
        <v>0</v>
      </c>
      <c r="G69" s="265">
        <f>IF(D69=0,"",IF((E69/D69*100)&gt;=200,"В/100",E69/D69*100))</f>
        <v>0</v>
      </c>
    </row>
    <row r="70" spans="1:7" s="21" customFormat="1" ht="15.75" customHeight="1" hidden="1">
      <c r="A70" s="276"/>
      <c r="B70" s="277"/>
      <c r="C70" s="278"/>
      <c r="D70" s="279"/>
      <c r="E70" s="271"/>
      <c r="F70" s="271"/>
      <c r="G70" s="280"/>
    </row>
    <row r="71" spans="1:8" s="21" customFormat="1" ht="20.25" customHeight="1" hidden="1">
      <c r="A71" s="281"/>
      <c r="B71" s="281"/>
      <c r="C71" s="281"/>
      <c r="D71" s="281"/>
      <c r="E71" s="281"/>
      <c r="F71" s="281"/>
      <c r="G71" s="281"/>
      <c r="H71" s="26"/>
    </row>
    <row r="72" spans="1:8" s="21" customFormat="1" ht="56.25" customHeight="1" hidden="1">
      <c r="A72" s="281"/>
      <c r="B72" s="281"/>
      <c r="C72" s="281"/>
      <c r="D72" s="281"/>
      <c r="E72" s="281"/>
      <c r="F72" s="281"/>
      <c r="G72" s="281"/>
      <c r="H72" s="26"/>
    </row>
    <row r="73" spans="1:8" s="21" customFormat="1" ht="54.75" customHeight="1" hidden="1">
      <c r="A73" s="276"/>
      <c r="B73" s="277"/>
      <c r="C73" s="279"/>
      <c r="D73" s="279"/>
      <c r="E73" s="271"/>
      <c r="F73" s="271">
        <f t="shared" si="7"/>
      </c>
      <c r="G73" s="280">
        <f>IF(D73=0,"",IF((E73/D73*100)&gt;=200,"В/100",E73/D73*100))</f>
      </c>
      <c r="H73" s="26"/>
    </row>
    <row r="74" spans="1:8" s="21" customFormat="1" ht="11.25" customHeight="1" hidden="1">
      <c r="A74" s="276"/>
      <c r="B74" s="277"/>
      <c r="C74" s="279"/>
      <c r="D74" s="279"/>
      <c r="E74" s="271"/>
      <c r="F74" s="271">
        <f t="shared" si="7"/>
      </c>
      <c r="G74" s="280">
        <f>IF(D74=0,"",IF((E74/D74*100)&gt;=200,"В/100",E74/D74*100))</f>
      </c>
      <c r="H74" s="26"/>
    </row>
    <row r="75" spans="1:7" s="21" customFormat="1" ht="18.75" customHeight="1" hidden="1">
      <c r="A75" s="282"/>
      <c r="B75" s="255"/>
      <c r="C75" s="251"/>
      <c r="D75" s="251"/>
      <c r="E75" s="251"/>
      <c r="F75" s="251">
        <f aca="true" t="shared" si="8" ref="F75:F84">IF(C75=0,"",IF(($E75/C75*100)&gt;=200,"В/100",$E75/C75*100))</f>
      </c>
      <c r="G75" s="251">
        <f>IF(D75=0,"",IF((E75/D75*100)&gt;=200,"В/100",E75/D75*100))</f>
      </c>
    </row>
    <row r="76" spans="1:7" s="21" customFormat="1" ht="18.75" customHeight="1" thickBot="1">
      <c r="A76" s="283"/>
      <c r="B76" s="284" t="s">
        <v>69</v>
      </c>
      <c r="C76" s="285">
        <f>C54+C55+C56+C57+C58+C60+C62+C66</f>
        <v>73054.5</v>
      </c>
      <c r="D76" s="285">
        <f>D54+D55+D56+D57+D58+D60+D62+D66</f>
        <v>26014.899999999998</v>
      </c>
      <c r="E76" s="285">
        <f>E54+E55+E56+E57+E58+E60+E62+E66</f>
        <v>20338.600000000002</v>
      </c>
      <c r="F76" s="285">
        <f t="shared" si="8"/>
        <v>27.84031100069127</v>
      </c>
      <c r="G76" s="286">
        <f>IF(D76=0,"",IF((E76/D76*100)&gt;=200,"В/100",E76/D76*100))</f>
        <v>78.18058112850714</v>
      </c>
    </row>
    <row r="77" spans="1:7" s="21" customFormat="1" ht="18.75" customHeight="1">
      <c r="A77" s="282"/>
      <c r="B77" s="255" t="s">
        <v>107</v>
      </c>
      <c r="C77" s="251">
        <f>C79+C82+C80+C81</f>
        <v>5146.7</v>
      </c>
      <c r="D77" s="251">
        <f>D79+D82+D80+D81</f>
        <v>3328.3</v>
      </c>
      <c r="E77" s="251">
        <f>E79+E82+E80+E81</f>
        <v>2659.4</v>
      </c>
      <c r="F77" s="271">
        <f t="shared" si="8"/>
        <v>51.67194512988906</v>
      </c>
      <c r="G77" s="280">
        <f>IF(D77=0,"",IF((E77/D77*100)&gt;=200,"В/100",E77/D77*100))</f>
        <v>79.90265300603912</v>
      </c>
    </row>
    <row r="78" spans="1:7" s="21" customFormat="1" ht="18.75" customHeight="1">
      <c r="A78" s="282"/>
      <c r="B78" s="255" t="s">
        <v>109</v>
      </c>
      <c r="C78" s="251"/>
      <c r="D78" s="251"/>
      <c r="E78" s="251"/>
      <c r="F78" s="251">
        <f t="shared" si="8"/>
      </c>
      <c r="G78" s="251"/>
    </row>
    <row r="79" spans="1:7" s="21" customFormat="1" ht="18.75" customHeight="1">
      <c r="A79" s="276" t="s">
        <v>118</v>
      </c>
      <c r="B79" s="277" t="s">
        <v>119</v>
      </c>
      <c r="C79" s="279">
        <v>2647.7</v>
      </c>
      <c r="D79" s="279">
        <v>829.3</v>
      </c>
      <c r="E79" s="271">
        <v>254.4</v>
      </c>
      <c r="F79" s="271">
        <f t="shared" si="8"/>
        <v>9.608339313366319</v>
      </c>
      <c r="G79" s="280">
        <f aca="true" t="shared" si="9" ref="G79:G84">IF(D79=0,"",IF((E79/D79*100)&gt;=200,"В/100",E79/D79*100))</f>
        <v>30.676474134812494</v>
      </c>
    </row>
    <row r="80" spans="1:7" s="21" customFormat="1" ht="15" customHeight="1" hidden="1">
      <c r="A80" s="276" t="s">
        <v>139</v>
      </c>
      <c r="B80" s="277" t="s">
        <v>142</v>
      </c>
      <c r="C80" s="279"/>
      <c r="D80" s="279"/>
      <c r="E80" s="271"/>
      <c r="F80" s="271">
        <f t="shared" si="8"/>
      </c>
      <c r="G80" s="280">
        <f t="shared" si="9"/>
      </c>
    </row>
    <row r="81" spans="1:7" s="21" customFormat="1" ht="18.75" customHeight="1">
      <c r="A81" s="276" t="s">
        <v>140</v>
      </c>
      <c r="B81" s="277" t="s">
        <v>141</v>
      </c>
      <c r="C81" s="279">
        <v>94</v>
      </c>
      <c r="D81" s="279">
        <v>94</v>
      </c>
      <c r="E81" s="271"/>
      <c r="F81" s="271">
        <f t="shared" si="8"/>
        <v>0</v>
      </c>
      <c r="G81" s="280">
        <f t="shared" si="9"/>
        <v>0</v>
      </c>
    </row>
    <row r="82" spans="1:7" s="21" customFormat="1" ht="37.5" customHeight="1">
      <c r="A82" s="287" t="s">
        <v>120</v>
      </c>
      <c r="B82" s="277" t="s">
        <v>95</v>
      </c>
      <c r="C82" s="279">
        <v>2405</v>
      </c>
      <c r="D82" s="279">
        <v>2405</v>
      </c>
      <c r="E82" s="271">
        <v>2405</v>
      </c>
      <c r="F82" s="271">
        <f t="shared" si="8"/>
        <v>100</v>
      </c>
      <c r="G82" s="280">
        <f t="shared" si="9"/>
        <v>100</v>
      </c>
    </row>
    <row r="83" spans="1:8" s="24" customFormat="1" ht="27.75" customHeight="1" thickBot="1">
      <c r="A83" s="288"/>
      <c r="B83" s="289" t="s">
        <v>108</v>
      </c>
      <c r="C83" s="290">
        <f>C76+C77</f>
        <v>78201.2</v>
      </c>
      <c r="D83" s="290">
        <f>D76+D77</f>
        <v>29343.199999999997</v>
      </c>
      <c r="E83" s="290">
        <f>E76+E77</f>
        <v>22998.000000000004</v>
      </c>
      <c r="F83" s="291">
        <f t="shared" si="8"/>
        <v>29.40875587586892</v>
      </c>
      <c r="G83" s="291">
        <f t="shared" si="9"/>
        <v>78.37590992120835</v>
      </c>
      <c r="H83" s="23"/>
    </row>
    <row r="84" spans="1:7" s="2" customFormat="1" ht="21.75" customHeight="1" hidden="1">
      <c r="A84" s="292"/>
      <c r="B84" s="293" t="s">
        <v>16</v>
      </c>
      <c r="C84" s="294"/>
      <c r="D84" s="294"/>
      <c r="E84" s="295"/>
      <c r="F84" s="295">
        <f t="shared" si="8"/>
      </c>
      <c r="G84" s="296">
        <f t="shared" si="9"/>
      </c>
    </row>
    <row r="85" spans="1:7" s="2" customFormat="1" ht="18.75" hidden="1" thickBot="1">
      <c r="A85" s="292"/>
      <c r="B85" s="293" t="s">
        <v>17</v>
      </c>
      <c r="C85" s="297"/>
      <c r="D85" s="297"/>
      <c r="E85" s="298"/>
      <c r="F85" s="298"/>
      <c r="G85" s="296">
        <f>IF(D87=0,"",IF((E85/D87*100)&gt;=200,"В/100",E85/D87*100))</f>
      </c>
    </row>
    <row r="86" spans="1:8" s="2" customFormat="1" ht="18.75" hidden="1" thickBot="1">
      <c r="A86" s="292"/>
      <c r="B86" s="293" t="s">
        <v>42</v>
      </c>
      <c r="C86" s="294"/>
      <c r="D86" s="294"/>
      <c r="E86" s="294"/>
      <c r="F86" s="295">
        <f>IF(C86=0,"",IF(($E86/C86*100)&gt;=200,"В/100",$E86/C86*100))</f>
      </c>
      <c r="G86" s="296">
        <f>IF(D86=0,"",IF((E86/D86*100)&gt;=200,"В/100",E86/D86*100))</f>
      </c>
      <c r="H86" s="3"/>
    </row>
    <row r="87" spans="1:8" s="2" customFormat="1" ht="18.75" hidden="1" thickBot="1">
      <c r="A87" s="292"/>
      <c r="B87" s="293" t="s">
        <v>18</v>
      </c>
      <c r="C87" s="294"/>
      <c r="D87" s="294"/>
      <c r="E87" s="295"/>
      <c r="F87" s="295">
        <f>IF(C87=0,"",IF(($E87/C87*100)&gt;=200,"В/100",$E87/C87*100))</f>
      </c>
      <c r="G87" s="296">
        <f>IF(D87=0,"",IF((E87/D87*100)&gt;=200,"В/100",E87/D87*100))</f>
      </c>
      <c r="H87" s="3"/>
    </row>
    <row r="88" spans="1:8" s="2" customFormat="1" ht="39" customHeight="1" hidden="1">
      <c r="A88" s="292">
        <v>250323</v>
      </c>
      <c r="B88" s="293" t="s">
        <v>46</v>
      </c>
      <c r="C88" s="294"/>
      <c r="D88" s="294"/>
      <c r="E88" s="295"/>
      <c r="F88" s="295">
        <f>IF(C88=0,"",IF(($E88/C88*100)&gt;=200,"В/100",$E88/C88*100))</f>
      </c>
      <c r="G88" s="296">
        <f>IF(D88=0,"",IF((E88/D88*100)&gt;=200,"В/100",E88/D88*100))</f>
      </c>
      <c r="H88" s="3"/>
    </row>
    <row r="89" spans="1:8" s="2" customFormat="1" ht="21.75" customHeight="1" hidden="1" thickBot="1">
      <c r="A89" s="292">
        <v>250380</v>
      </c>
      <c r="B89" s="293" t="s">
        <v>61</v>
      </c>
      <c r="C89" s="294"/>
      <c r="D89" s="294"/>
      <c r="E89" s="295"/>
      <c r="F89" s="295">
        <f>IF(C89=0,"",IF(($E89/C89*100)&gt;=200,"В/100",$E89/C89*100))</f>
      </c>
      <c r="G89" s="296">
        <f>IF(D89=0,"",IF((E89/D89*100)&gt;=200,"В/100",E89/D89*100))</f>
      </c>
      <c r="H89" s="3"/>
    </row>
    <row r="90" spans="1:8" s="7" customFormat="1" ht="29.25" customHeight="1" hidden="1" thickBot="1">
      <c r="A90" s="299"/>
      <c r="B90" s="209" t="s">
        <v>70</v>
      </c>
      <c r="C90" s="300">
        <f>C76+C84+C88+C89</f>
        <v>73054.5</v>
      </c>
      <c r="D90" s="300">
        <f>D76+D84+D88+D89</f>
        <v>26014.899999999998</v>
      </c>
      <c r="E90" s="301">
        <f>E76+E84+E88+E89</f>
        <v>20338.600000000002</v>
      </c>
      <c r="F90" s="300">
        <f>IF(C90=0,"",IF(($E90/C90*100)&gt;=200,"В/100",$E90/C90*100))</f>
        <v>27.84031100069127</v>
      </c>
      <c r="G90" s="302">
        <f>IF(D90=0,"",IF((E90/D90*100)&gt;=200,"В/100",E90/D90*100))</f>
        <v>78.18058112850714</v>
      </c>
      <c r="H90" s="8"/>
    </row>
    <row r="91" spans="1:8" s="15" customFormat="1" ht="22.5" customHeight="1" thickBot="1">
      <c r="A91" s="303"/>
      <c r="B91" s="304" t="s">
        <v>32</v>
      </c>
      <c r="C91" s="305"/>
      <c r="D91" s="306" t="s">
        <v>14</v>
      </c>
      <c r="E91" s="306"/>
      <c r="F91" s="306"/>
      <c r="G91" s="307"/>
      <c r="H91" s="14"/>
    </row>
    <row r="92" spans="1:7" s="13" customFormat="1" ht="19.5" customHeight="1" hidden="1">
      <c r="A92" s="276"/>
      <c r="B92" s="308"/>
      <c r="C92" s="309"/>
      <c r="D92" s="309"/>
      <c r="E92" s="310">
        <v>0</v>
      </c>
      <c r="F92" s="310">
        <f>IF(C92=0,"",IF(($E92/C92*100)&gt;=200,"В/100",$E92/C92*100))</f>
      </c>
      <c r="G92" s="311">
        <f>IF(D92=0,"",IF((E92/D92*100)&gt;=200,"В/100",E92/D92*100))</f>
      </c>
    </row>
    <row r="93" spans="1:8" s="21" customFormat="1" ht="18.75" customHeight="1" thickBot="1">
      <c r="A93" s="287" t="s">
        <v>124</v>
      </c>
      <c r="B93" s="312" t="s">
        <v>148</v>
      </c>
      <c r="C93" s="313">
        <v>25</v>
      </c>
      <c r="D93" s="313"/>
      <c r="E93" s="314"/>
      <c r="F93" s="314">
        <f>IF(C93=0,"",IF(($E93/C93*100)&gt;=200,"В/100",$E93/C93*100))</f>
        <v>0</v>
      </c>
      <c r="G93" s="315">
        <f>IF(D93=0,"",IF((E93/D93*100)&gt;=200,"В/100",E93/D93*100))</f>
      </c>
      <c r="H93" s="28"/>
    </row>
    <row r="94" spans="1:8" s="15" customFormat="1" ht="27.75" customHeight="1" thickBot="1">
      <c r="A94" s="316"/>
      <c r="B94" s="317" t="s">
        <v>33</v>
      </c>
      <c r="C94" s="300">
        <f>SUM(C92:C93)</f>
        <v>25</v>
      </c>
      <c r="D94" s="300">
        <f>SUM(D92:D93)</f>
        <v>0</v>
      </c>
      <c r="E94" s="300">
        <f>SUM(E92:E93)</f>
        <v>0</v>
      </c>
      <c r="F94" s="318">
        <f>IF(C94=0,"",IF(($E94/C94*100)&gt;=200,"В/100",$E94/C94*100))</f>
        <v>0</v>
      </c>
      <c r="G94" s="319">
        <f>IF(D94=0,"",IF((E94/D94*100)&gt;=200,"В/100",E94/D94*100))</f>
      </c>
      <c r="H94" s="16"/>
    </row>
    <row r="95" spans="1:7" s="15" customFormat="1" ht="17.25" customHeight="1" thickBot="1">
      <c r="A95" s="320"/>
      <c r="B95" s="321" t="s">
        <v>74</v>
      </c>
      <c r="C95" s="322"/>
      <c r="D95" s="322"/>
      <c r="E95" s="323"/>
      <c r="F95" s="322"/>
      <c r="G95" s="324"/>
    </row>
    <row r="96" spans="1:7" s="21" customFormat="1" ht="18" customHeight="1">
      <c r="A96" s="325">
        <v>602000</v>
      </c>
      <c r="B96" s="326" t="s">
        <v>52</v>
      </c>
      <c r="C96" s="327"/>
      <c r="D96" s="328"/>
      <c r="E96" s="329">
        <v>1769.8</v>
      </c>
      <c r="F96" s="327"/>
      <c r="G96" s="330"/>
    </row>
    <row r="97" spans="1:8" s="21" customFormat="1" ht="18" customHeight="1">
      <c r="A97" s="331">
        <v>602100</v>
      </c>
      <c r="B97" s="332" t="s">
        <v>102</v>
      </c>
      <c r="C97" s="333"/>
      <c r="D97" s="334"/>
      <c r="E97" s="335">
        <v>9969.4</v>
      </c>
      <c r="F97" s="333"/>
      <c r="G97" s="336"/>
      <c r="H97" s="22"/>
    </row>
    <row r="98" spans="1:7" s="21" customFormat="1" ht="17.25" customHeight="1">
      <c r="A98" s="331">
        <v>602200</v>
      </c>
      <c r="B98" s="332" t="s">
        <v>56</v>
      </c>
      <c r="C98" s="333"/>
      <c r="D98" s="333"/>
      <c r="E98" s="333">
        <v>5558.1</v>
      </c>
      <c r="F98" s="333"/>
      <c r="G98" s="336"/>
    </row>
    <row r="99" spans="1:7" s="21" customFormat="1" ht="16.5" customHeight="1">
      <c r="A99" s="331">
        <v>602300</v>
      </c>
      <c r="B99" s="332" t="s">
        <v>57</v>
      </c>
      <c r="C99" s="333"/>
      <c r="D99" s="334"/>
      <c r="E99" s="335"/>
      <c r="F99" s="333"/>
      <c r="G99" s="336"/>
    </row>
    <row r="100" spans="1:7" s="21" customFormat="1" ht="19.5" customHeight="1" thickBot="1">
      <c r="A100" s="331">
        <v>602400</v>
      </c>
      <c r="B100" s="332" t="s">
        <v>29</v>
      </c>
      <c r="C100" s="333"/>
      <c r="D100" s="334"/>
      <c r="E100" s="329">
        <v>-2641.5</v>
      </c>
      <c r="F100" s="333"/>
      <c r="G100" s="336"/>
    </row>
    <row r="101" spans="1:7" s="13" customFormat="1" ht="18.75" customHeight="1" hidden="1" thickBot="1">
      <c r="A101" s="337">
        <v>603000</v>
      </c>
      <c r="B101" s="338" t="s">
        <v>43</v>
      </c>
      <c r="C101" s="339">
        <v>0</v>
      </c>
      <c r="D101" s="340"/>
      <c r="E101" s="188"/>
      <c r="F101" s="339"/>
      <c r="G101" s="341"/>
    </row>
    <row r="102" spans="1:7" s="13" customFormat="1" ht="23.25" customHeight="1" thickBot="1">
      <c r="A102" s="316"/>
      <c r="B102" s="209" t="s">
        <v>75</v>
      </c>
      <c r="C102" s="342">
        <f>+C96+C101</f>
        <v>0</v>
      </c>
      <c r="D102" s="342">
        <f>+D96+D101</f>
        <v>0</v>
      </c>
      <c r="E102" s="342">
        <f>+E96+E101</f>
        <v>1769.8</v>
      </c>
      <c r="F102" s="342"/>
      <c r="G102" s="319"/>
    </row>
    <row r="103" spans="3:7" s="2" customFormat="1" ht="18">
      <c r="C103" s="5"/>
      <c r="D103" s="4"/>
      <c r="E103" s="10"/>
      <c r="F103" s="5"/>
      <c r="G103" s="6"/>
    </row>
    <row r="104" spans="3:7" s="2" customFormat="1" ht="18">
      <c r="C104" s="6"/>
      <c r="D104" s="11"/>
      <c r="E104" s="12"/>
      <c r="F104" s="6"/>
      <c r="G104" s="6"/>
    </row>
    <row r="105" spans="3:7" s="2" customFormat="1" ht="18">
      <c r="C105" s="6"/>
      <c r="D105" s="11"/>
      <c r="E105" s="12"/>
      <c r="F105" s="6"/>
      <c r="G105" s="6"/>
    </row>
    <row r="106" spans="3:7" s="2" customFormat="1" ht="18">
      <c r="C106" s="6"/>
      <c r="D106" s="11"/>
      <c r="E106" s="12"/>
      <c r="F106" s="6"/>
      <c r="G106" s="6"/>
    </row>
    <row r="107" spans="3:7" s="2" customFormat="1" ht="18">
      <c r="C107" s="6"/>
      <c r="D107" s="11"/>
      <c r="E107" s="12"/>
      <c r="F107" s="6"/>
      <c r="G107" s="6"/>
    </row>
    <row r="108" spans="3:7" s="2" customFormat="1" ht="18">
      <c r="C108" s="6"/>
      <c r="D108" s="11"/>
      <c r="E108" s="12"/>
      <c r="F108" s="6"/>
      <c r="G108" s="6"/>
    </row>
    <row r="109" spans="3:7" s="2" customFormat="1" ht="18">
      <c r="C109" s="6"/>
      <c r="D109" s="11"/>
      <c r="E109" s="12"/>
      <c r="F109" s="6"/>
      <c r="G109" s="6"/>
    </row>
    <row r="110" spans="3:7" s="2" customFormat="1" ht="18">
      <c r="C110" s="6"/>
      <c r="D110" s="11"/>
      <c r="E110" s="12"/>
      <c r="F110" s="6"/>
      <c r="G110" s="6"/>
    </row>
    <row r="111" spans="3:7" s="2" customFormat="1" ht="18">
      <c r="C111" s="6"/>
      <c r="D111" s="11"/>
      <c r="E111" s="12"/>
      <c r="F111" s="6"/>
      <c r="G111" s="6"/>
    </row>
    <row r="112" spans="3:7" s="2" customFormat="1" ht="18">
      <c r="C112" s="6"/>
      <c r="D112" s="11"/>
      <c r="E112" s="12"/>
      <c r="F112" s="6"/>
      <c r="G112" s="6"/>
    </row>
    <row r="113" spans="3:7" s="2" customFormat="1" ht="18">
      <c r="C113" s="6"/>
      <c r="D113" s="11"/>
      <c r="E113" s="12"/>
      <c r="F113" s="6"/>
      <c r="G113" s="6"/>
    </row>
    <row r="114" spans="3:7" s="2" customFormat="1" ht="18">
      <c r="C114" s="6"/>
      <c r="D114" s="11"/>
      <c r="E114" s="12"/>
      <c r="F114" s="6"/>
      <c r="G114" s="6"/>
    </row>
    <row r="115" spans="3:7" s="2" customFormat="1" ht="18">
      <c r="C115" s="6"/>
      <c r="D115" s="11"/>
      <c r="E115" s="12"/>
      <c r="F115" s="6"/>
      <c r="G115" s="6"/>
    </row>
    <row r="116" spans="3:7" s="2" customFormat="1" ht="18">
      <c r="C116" s="6"/>
      <c r="D116" s="11"/>
      <c r="E116" s="12"/>
      <c r="F116" s="6"/>
      <c r="G116" s="6"/>
    </row>
    <row r="117" spans="3:7" s="2" customFormat="1" ht="18">
      <c r="C117" s="6"/>
      <c r="D117" s="11"/>
      <c r="E117" s="12"/>
      <c r="F117" s="6"/>
      <c r="G117" s="6"/>
    </row>
    <row r="118" spans="3:7" s="2" customFormat="1" ht="18">
      <c r="C118" s="6"/>
      <c r="D118" s="11"/>
      <c r="E118" s="12"/>
      <c r="F118" s="6"/>
      <c r="G118" s="6"/>
    </row>
    <row r="119" spans="3:7" s="2" customFormat="1" ht="18">
      <c r="C119" s="6"/>
      <c r="D119" s="11"/>
      <c r="E119" s="12"/>
      <c r="F119" s="6"/>
      <c r="G119" s="6"/>
    </row>
    <row r="120" spans="3:7" s="2" customFormat="1" ht="18">
      <c r="C120" s="6"/>
      <c r="D120" s="11"/>
      <c r="E120" s="12"/>
      <c r="F120" s="6"/>
      <c r="G120" s="6"/>
    </row>
    <row r="121" spans="3:7" s="2" customFormat="1" ht="18">
      <c r="C121" s="6"/>
      <c r="D121" s="11"/>
      <c r="E121" s="12"/>
      <c r="F121" s="6"/>
      <c r="G121" s="6"/>
    </row>
    <row r="122" spans="3:7" s="2" customFormat="1" ht="18">
      <c r="C122" s="6"/>
      <c r="D122" s="11"/>
      <c r="E122" s="12"/>
      <c r="F122" s="6"/>
      <c r="G122" s="6"/>
    </row>
    <row r="123" spans="3:7" s="2" customFormat="1" ht="18">
      <c r="C123" s="6"/>
      <c r="D123" s="11"/>
      <c r="E123" s="12"/>
      <c r="F123" s="6"/>
      <c r="G123" s="6"/>
    </row>
    <row r="124" spans="3:7" s="2" customFormat="1" ht="18">
      <c r="C124" s="6"/>
      <c r="D124" s="11"/>
      <c r="E124" s="12"/>
      <c r="F124" s="6"/>
      <c r="G124" s="6"/>
    </row>
    <row r="125" spans="3:7" s="2" customFormat="1" ht="18">
      <c r="C125" s="6"/>
      <c r="D125" s="11"/>
      <c r="E125" s="12"/>
      <c r="F125" s="6"/>
      <c r="G125" s="6"/>
    </row>
    <row r="126" spans="3:7" s="2" customFormat="1" ht="18">
      <c r="C126" s="6"/>
      <c r="D126" s="11"/>
      <c r="E126" s="12"/>
      <c r="F126" s="6"/>
      <c r="G126" s="6"/>
    </row>
    <row r="127" spans="3:7" s="2" customFormat="1" ht="18">
      <c r="C127" s="6"/>
      <c r="D127" s="11"/>
      <c r="E127" s="12"/>
      <c r="F127" s="6"/>
      <c r="G127" s="6"/>
    </row>
    <row r="128" spans="3:7" s="2" customFormat="1" ht="18">
      <c r="C128" s="6"/>
      <c r="D128" s="11"/>
      <c r="E128" s="12"/>
      <c r="F128" s="6"/>
      <c r="G128" s="6"/>
    </row>
    <row r="129" spans="3:7" s="2" customFormat="1" ht="18">
      <c r="C129" s="6"/>
      <c r="D129" s="11"/>
      <c r="E129" s="12"/>
      <c r="F129" s="6"/>
      <c r="G129" s="6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50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showZeros="0" zoomScale="75" zoomScaleNormal="75" zoomScaleSheetLayoutView="75" zoomScalePageLayoutView="0" workbookViewId="0" topLeftCell="A1">
      <selection activeCell="A2" sqref="A2:IV56"/>
    </sheetView>
  </sheetViews>
  <sheetFormatPr defaultColWidth="9.00390625" defaultRowHeight="12.75"/>
  <cols>
    <col min="1" max="1" width="12.125" style="2" customWidth="1"/>
    <col min="2" max="2" width="99.375" style="2" customWidth="1"/>
    <col min="3" max="3" width="14.75390625" style="2" customWidth="1"/>
    <col min="4" max="4" width="14.75390625" style="11" customWidth="1"/>
    <col min="5" max="5" width="13.00390625" style="2" customWidth="1"/>
    <col min="6" max="6" width="14.25390625" style="2" customWidth="1"/>
    <col min="7" max="7" width="13.875" style="2" customWidth="1"/>
    <col min="8" max="16384" width="9.125" style="2" customWidth="1"/>
  </cols>
  <sheetData>
    <row r="1" spans="1:5" s="34" customFormat="1" ht="77.25" customHeight="1" thickBot="1">
      <c r="A1" s="29" t="s">
        <v>0</v>
      </c>
      <c r="B1" s="30" t="s">
        <v>1</v>
      </c>
      <c r="C1" s="31" t="s">
        <v>110</v>
      </c>
      <c r="D1" s="32" t="s">
        <v>82</v>
      </c>
      <c r="E1" s="33" t="s">
        <v>59</v>
      </c>
    </row>
    <row r="2" spans="1:5" s="45" customFormat="1" ht="26.25" customHeight="1" thickBot="1">
      <c r="A2" s="41"/>
      <c r="B2" s="42" t="s">
        <v>20</v>
      </c>
      <c r="C2" s="43"/>
      <c r="D2" s="43"/>
      <c r="E2" s="44">
        <f aca="true" t="shared" si="0" ref="E2:E26">IF(C2=0,"",$D2/C2*100)</f>
      </c>
    </row>
    <row r="3" spans="1:5" s="1" customFormat="1" ht="23.25" customHeight="1" hidden="1" thickBot="1">
      <c r="A3" s="46">
        <v>10000000</v>
      </c>
      <c r="B3" s="47" t="s">
        <v>2</v>
      </c>
      <c r="C3" s="48">
        <f>+C4+C7</f>
        <v>0</v>
      </c>
      <c r="D3" s="48">
        <f>+D4+D7</f>
        <v>0</v>
      </c>
      <c r="E3" s="49">
        <f t="shared" si="0"/>
      </c>
    </row>
    <row r="4" spans="1:5" s="1" customFormat="1" ht="21" customHeight="1" hidden="1">
      <c r="A4" s="50" t="s">
        <v>85</v>
      </c>
      <c r="B4" s="51" t="s">
        <v>86</v>
      </c>
      <c r="C4" s="52">
        <f>SUM(C5:C6)</f>
        <v>0</v>
      </c>
      <c r="D4" s="53">
        <f>SUM(D5:D6)</f>
        <v>0</v>
      </c>
      <c r="E4" s="54">
        <f t="shared" si="0"/>
      </c>
    </row>
    <row r="5" spans="1:5" s="1" customFormat="1" ht="18.75" customHeight="1" hidden="1">
      <c r="A5" s="55">
        <v>12020000</v>
      </c>
      <c r="B5" s="56" t="s">
        <v>65</v>
      </c>
      <c r="C5" s="57"/>
      <c r="D5" s="58"/>
      <c r="E5" s="59">
        <f t="shared" si="0"/>
      </c>
    </row>
    <row r="6" spans="1:5" s="1" customFormat="1" ht="18.75" hidden="1">
      <c r="A6" s="55">
        <v>12030000</v>
      </c>
      <c r="B6" s="56" t="s">
        <v>27</v>
      </c>
      <c r="C6" s="57"/>
      <c r="D6" s="58"/>
      <c r="E6" s="59">
        <f t="shared" si="0"/>
      </c>
    </row>
    <row r="7" spans="1:5" s="1" customFormat="1" ht="18.75" hidden="1">
      <c r="A7" s="60" t="s">
        <v>87</v>
      </c>
      <c r="B7" s="61" t="s">
        <v>88</v>
      </c>
      <c r="C7" s="62">
        <f>SUM(C8:C9)</f>
        <v>0</v>
      </c>
      <c r="D7" s="63">
        <f>SUM(D8:D9)</f>
        <v>0</v>
      </c>
      <c r="E7" s="64">
        <f t="shared" si="0"/>
      </c>
    </row>
    <row r="8" spans="1:5" s="1" customFormat="1" ht="18.75" hidden="1">
      <c r="A8" s="55">
        <v>19010000</v>
      </c>
      <c r="B8" s="56" t="s">
        <v>28</v>
      </c>
      <c r="C8" s="57"/>
      <c r="D8" s="58"/>
      <c r="E8" s="59">
        <f t="shared" si="0"/>
      </c>
    </row>
    <row r="9" spans="1:5" s="1" customFormat="1" ht="19.5" hidden="1" thickBot="1">
      <c r="A9" s="55">
        <v>19050000</v>
      </c>
      <c r="B9" s="56" t="s">
        <v>10</v>
      </c>
      <c r="C9" s="57"/>
      <c r="D9" s="58"/>
      <c r="E9" s="59">
        <f t="shared" si="0"/>
      </c>
    </row>
    <row r="10" spans="1:5" s="1" customFormat="1" ht="22.5" customHeight="1" thickBot="1">
      <c r="A10" s="46">
        <v>20000000</v>
      </c>
      <c r="B10" s="47" t="s">
        <v>5</v>
      </c>
      <c r="C10" s="48">
        <f>+C11+C14+C17</f>
        <v>2707.8</v>
      </c>
      <c r="D10" s="48">
        <f>+D11+D14+D17</f>
        <v>391</v>
      </c>
      <c r="E10" s="49">
        <f t="shared" si="0"/>
        <v>14.439766600192035</v>
      </c>
    </row>
    <row r="11" spans="1:5" s="1" customFormat="1" ht="20.25" customHeight="1" hidden="1">
      <c r="A11" s="50">
        <v>21000000</v>
      </c>
      <c r="B11" s="51" t="s">
        <v>6</v>
      </c>
      <c r="C11" s="63">
        <f>SUM(C12:C13)</f>
        <v>0</v>
      </c>
      <c r="D11" s="63">
        <f>SUM(D12:D13)</f>
        <v>0</v>
      </c>
      <c r="E11" s="65" t="e">
        <f>+D11/C11*100</f>
        <v>#DIV/0!</v>
      </c>
    </row>
    <row r="12" spans="1:5" s="1" customFormat="1" ht="75" hidden="1">
      <c r="A12" s="55">
        <v>21010000</v>
      </c>
      <c r="B12" s="56" t="s">
        <v>66</v>
      </c>
      <c r="C12" s="57"/>
      <c r="D12" s="58"/>
      <c r="E12" s="59">
        <f t="shared" si="0"/>
      </c>
    </row>
    <row r="13" spans="1:5" s="1" customFormat="1" ht="37.5" hidden="1">
      <c r="A13" s="55">
        <v>21110000</v>
      </c>
      <c r="B13" s="56" t="s">
        <v>67</v>
      </c>
      <c r="C13" s="57"/>
      <c r="D13" s="58"/>
      <c r="E13" s="59">
        <f t="shared" si="0"/>
      </c>
    </row>
    <row r="14" spans="1:5" s="1" customFormat="1" ht="18.75" hidden="1">
      <c r="A14" s="60">
        <v>24000000</v>
      </c>
      <c r="B14" s="61" t="s">
        <v>80</v>
      </c>
      <c r="C14" s="63">
        <f>SUM(C15:C16)</f>
        <v>0</v>
      </c>
      <c r="D14" s="63">
        <f>SUM(D15:D16)</f>
        <v>0</v>
      </c>
      <c r="E14" s="65">
        <f>IF(C14=0,"",IF(D14/C14*100&gt;=200,"В/100",D14/C14*100))</f>
      </c>
    </row>
    <row r="15" spans="1:5" s="1" customFormat="1" ht="18.75" hidden="1">
      <c r="A15" s="55">
        <v>24060000</v>
      </c>
      <c r="B15" s="56" t="s">
        <v>7</v>
      </c>
      <c r="C15" s="57"/>
      <c r="D15" s="58"/>
      <c r="E15" s="59">
        <f t="shared" si="0"/>
      </c>
    </row>
    <row r="16" spans="1:5" s="1" customFormat="1" ht="18.75" hidden="1">
      <c r="A16" s="55">
        <v>24110000</v>
      </c>
      <c r="B16" s="56" t="s">
        <v>51</v>
      </c>
      <c r="C16" s="57"/>
      <c r="D16" s="58"/>
      <c r="E16" s="59">
        <f t="shared" si="0"/>
      </c>
    </row>
    <row r="17" spans="1:5" s="1" customFormat="1" ht="19.5" thickBot="1">
      <c r="A17" s="66">
        <v>25000000</v>
      </c>
      <c r="B17" s="67" t="s">
        <v>9</v>
      </c>
      <c r="C17" s="68">
        <v>2707.8</v>
      </c>
      <c r="D17" s="68">
        <v>391</v>
      </c>
      <c r="E17" s="69">
        <f t="shared" si="0"/>
        <v>14.439766600192035</v>
      </c>
    </row>
    <row r="18" spans="1:5" s="1" customFormat="1" ht="24" customHeight="1" hidden="1" thickBot="1">
      <c r="A18" s="46">
        <v>30000000</v>
      </c>
      <c r="B18" s="47" t="s">
        <v>50</v>
      </c>
      <c r="C18" s="48">
        <f>+C19</f>
        <v>0</v>
      </c>
      <c r="D18" s="48">
        <f>+D19</f>
        <v>0</v>
      </c>
      <c r="E18" s="49">
        <f t="shared" si="0"/>
      </c>
    </row>
    <row r="19" spans="1:5" s="1" customFormat="1" ht="38.25" hidden="1" thickBot="1">
      <c r="A19" s="70">
        <v>31030000</v>
      </c>
      <c r="B19" s="71" t="s">
        <v>68</v>
      </c>
      <c r="C19" s="72"/>
      <c r="D19" s="72">
        <v>0</v>
      </c>
      <c r="E19" s="73">
        <f t="shared" si="0"/>
      </c>
    </row>
    <row r="20" spans="1:5" s="45" customFormat="1" ht="25.5" customHeight="1" thickBot="1">
      <c r="A20" s="74"/>
      <c r="B20" s="75" t="s">
        <v>84</v>
      </c>
      <c r="C20" s="76">
        <f>+C3+C10+C18</f>
        <v>2707.8</v>
      </c>
      <c r="D20" s="76">
        <f>+D3+D10+D18</f>
        <v>391</v>
      </c>
      <c r="E20" s="77">
        <f t="shared" si="0"/>
        <v>14.439766600192035</v>
      </c>
    </row>
    <row r="21" spans="1:5" s="45" customFormat="1" ht="25.5" customHeight="1" hidden="1" thickBot="1">
      <c r="A21" s="46">
        <v>40000000</v>
      </c>
      <c r="B21" s="47" t="s">
        <v>83</v>
      </c>
      <c r="C21" s="48">
        <f>+C22</f>
        <v>0</v>
      </c>
      <c r="D21" s="48">
        <f>+D22</f>
        <v>0</v>
      </c>
      <c r="E21" s="49">
        <f t="shared" si="0"/>
      </c>
    </row>
    <row r="22" spans="1:5" s="1" customFormat="1" ht="23.25" customHeight="1" hidden="1" thickBot="1">
      <c r="A22" s="78">
        <v>41030000</v>
      </c>
      <c r="B22" s="79" t="s">
        <v>8</v>
      </c>
      <c r="C22" s="80">
        <f>SUM(C23:C25)</f>
        <v>0</v>
      </c>
      <c r="D22" s="80">
        <f>SUM(D23:D25)</f>
        <v>0</v>
      </c>
      <c r="E22" s="81">
        <f t="shared" si="0"/>
      </c>
    </row>
    <row r="23" spans="1:5" s="1" customFormat="1" ht="23.25" customHeight="1" hidden="1">
      <c r="A23" s="82">
        <v>41030400</v>
      </c>
      <c r="B23" s="83" t="s">
        <v>89</v>
      </c>
      <c r="C23" s="84"/>
      <c r="D23" s="84"/>
      <c r="E23" s="85">
        <f t="shared" si="0"/>
      </c>
    </row>
    <row r="24" spans="1:5" s="1" customFormat="1" ht="39" customHeight="1" hidden="1">
      <c r="A24" s="82">
        <v>41034400</v>
      </c>
      <c r="B24" s="83" t="s">
        <v>64</v>
      </c>
      <c r="C24" s="84"/>
      <c r="D24" s="84"/>
      <c r="E24" s="85">
        <f t="shared" si="0"/>
      </c>
    </row>
    <row r="25" spans="1:5" s="1" customFormat="1" ht="111.75" customHeight="1" hidden="1" thickBot="1">
      <c r="A25" s="70">
        <v>41036600</v>
      </c>
      <c r="B25" s="86" t="s">
        <v>79</v>
      </c>
      <c r="C25" s="72"/>
      <c r="D25" s="72"/>
      <c r="E25" s="85">
        <f t="shared" si="0"/>
      </c>
    </row>
    <row r="26" spans="1:5" s="45" customFormat="1" ht="27.75" customHeight="1" thickBot="1">
      <c r="A26" s="87"/>
      <c r="B26" s="88" t="s">
        <v>30</v>
      </c>
      <c r="C26" s="89">
        <f>C20+C22</f>
        <v>2707.8</v>
      </c>
      <c r="D26" s="89">
        <f>D20+D22</f>
        <v>391</v>
      </c>
      <c r="E26" s="90">
        <f t="shared" si="0"/>
        <v>14.439766600192035</v>
      </c>
    </row>
    <row r="27" spans="1:5" s="7" customFormat="1" ht="22.5" customHeight="1" thickBot="1">
      <c r="A27" s="91"/>
      <c r="B27" s="42" t="s">
        <v>31</v>
      </c>
      <c r="C27" s="92"/>
      <c r="D27" s="93"/>
      <c r="E27" s="94"/>
    </row>
    <row r="28" spans="1:6" s="101" customFormat="1" ht="19.5" thickBot="1">
      <c r="A28" s="95" t="s">
        <v>103</v>
      </c>
      <c r="B28" s="96" t="s">
        <v>34</v>
      </c>
      <c r="C28" s="97">
        <v>21.3</v>
      </c>
      <c r="D28" s="98">
        <v>13.9</v>
      </c>
      <c r="E28" s="99">
        <f aca="true" t="shared" si="1" ref="E28:E40">IF(C28=0,"",IF(($D28/C28*100)&gt;=200,"В/100",$D28/C28*100))</f>
        <v>65.25821596244131</v>
      </c>
      <c r="F28" s="100"/>
    </row>
    <row r="29" spans="1:6" s="101" customFormat="1" ht="19.5" thickBot="1">
      <c r="A29" s="95" t="s">
        <v>97</v>
      </c>
      <c r="B29" s="102" t="s">
        <v>35</v>
      </c>
      <c r="C29" s="103">
        <v>2243.1</v>
      </c>
      <c r="D29" s="104">
        <v>161.8</v>
      </c>
      <c r="E29" s="99">
        <f t="shared" si="1"/>
        <v>7.21323168828853</v>
      </c>
      <c r="F29" s="105"/>
    </row>
    <row r="30" spans="1:5" s="101" customFormat="1" ht="19.5" thickBot="1">
      <c r="A30" s="95" t="s">
        <v>98</v>
      </c>
      <c r="B30" s="102" t="s">
        <v>36</v>
      </c>
      <c r="C30" s="103">
        <v>1580</v>
      </c>
      <c r="D30" s="104">
        <v>671.6</v>
      </c>
      <c r="E30" s="106">
        <f t="shared" si="1"/>
        <v>42.50632911392405</v>
      </c>
    </row>
    <row r="31" spans="1:5" s="101" customFormat="1" ht="19.5" thickBot="1">
      <c r="A31" s="95" t="s">
        <v>99</v>
      </c>
      <c r="B31" s="107" t="s">
        <v>58</v>
      </c>
      <c r="C31" s="108">
        <v>451</v>
      </c>
      <c r="D31" s="109">
        <v>140.4</v>
      </c>
      <c r="E31" s="106">
        <f t="shared" si="1"/>
        <v>31.130820399113084</v>
      </c>
    </row>
    <row r="32" spans="1:5" s="101" customFormat="1" ht="19.5" thickBot="1">
      <c r="A32" s="95" t="s">
        <v>104</v>
      </c>
      <c r="B32" s="107" t="s">
        <v>37</v>
      </c>
      <c r="C32" s="108">
        <v>128</v>
      </c>
      <c r="D32" s="109">
        <v>26.9</v>
      </c>
      <c r="E32" s="106">
        <f t="shared" si="1"/>
        <v>21.015625</v>
      </c>
    </row>
    <row r="33" spans="1:5" s="101" customFormat="1" ht="18.75" hidden="1">
      <c r="A33" s="110">
        <v>130000</v>
      </c>
      <c r="B33" s="107" t="s">
        <v>39</v>
      </c>
      <c r="C33" s="108"/>
      <c r="D33" s="104"/>
      <c r="E33" s="106">
        <f t="shared" si="1"/>
      </c>
    </row>
    <row r="34" spans="1:5" s="101" customFormat="1" ht="18.75" customHeight="1">
      <c r="A34" s="111" t="s">
        <v>125</v>
      </c>
      <c r="B34" s="107" t="s">
        <v>122</v>
      </c>
      <c r="C34" s="108">
        <v>1995.9</v>
      </c>
      <c r="D34" s="109">
        <v>187.7</v>
      </c>
      <c r="E34" s="106">
        <f t="shared" si="1"/>
        <v>9.404278771481536</v>
      </c>
    </row>
    <row r="35" spans="1:5" s="101" customFormat="1" ht="18" customHeight="1" hidden="1">
      <c r="A35" s="95" t="s">
        <v>106</v>
      </c>
      <c r="B35" s="112" t="s">
        <v>96</v>
      </c>
      <c r="C35" s="113"/>
      <c r="D35" s="109"/>
      <c r="E35" s="106">
        <f t="shared" si="1"/>
      </c>
    </row>
    <row r="36" spans="1:5" ht="21" customHeight="1" thickBot="1">
      <c r="A36" s="114" t="s">
        <v>100</v>
      </c>
      <c r="B36" s="115" t="s">
        <v>149</v>
      </c>
      <c r="C36" s="116">
        <v>25</v>
      </c>
      <c r="D36" s="117"/>
      <c r="E36" s="73">
        <f t="shared" si="1"/>
        <v>0</v>
      </c>
    </row>
    <row r="37" spans="1:6" s="7" customFormat="1" ht="27" customHeight="1" thickBot="1">
      <c r="A37" s="118"/>
      <c r="B37" s="119" t="s">
        <v>71</v>
      </c>
      <c r="C37" s="120">
        <f>SUM(C28:C36)</f>
        <v>6444.299999999999</v>
      </c>
      <c r="D37" s="121">
        <f>SUM(D28:D35)</f>
        <v>1202.3</v>
      </c>
      <c r="E37" s="122">
        <f t="shared" si="1"/>
        <v>18.656797479943517</v>
      </c>
      <c r="F37" s="8"/>
    </row>
    <row r="38" spans="1:5" ht="40.5" customHeight="1" hidden="1">
      <c r="A38" s="123">
        <v>250354</v>
      </c>
      <c r="B38" s="124" t="s">
        <v>64</v>
      </c>
      <c r="C38" s="125"/>
      <c r="D38" s="126"/>
      <c r="E38" s="127">
        <f t="shared" si="1"/>
      </c>
    </row>
    <row r="39" spans="1:5" ht="111.75" customHeight="1" hidden="1" thickBot="1">
      <c r="A39" s="128">
        <v>250383</v>
      </c>
      <c r="B39" s="129" t="s">
        <v>79</v>
      </c>
      <c r="C39" s="125"/>
      <c r="D39" s="126"/>
      <c r="E39" s="127">
        <f t="shared" si="1"/>
      </c>
    </row>
    <row r="40" spans="1:5" s="7" customFormat="1" ht="29.25" customHeight="1" hidden="1" thickBot="1">
      <c r="A40" s="130"/>
      <c r="B40" s="75" t="s">
        <v>72</v>
      </c>
      <c r="C40" s="120">
        <f>SUM(C37:C39)</f>
        <v>6444.299999999999</v>
      </c>
      <c r="D40" s="121">
        <f>SUM(D37:D39)</f>
        <v>1202.3</v>
      </c>
      <c r="E40" s="122">
        <f t="shared" si="1"/>
        <v>18.656797479943517</v>
      </c>
    </row>
    <row r="41" spans="1:5" s="7" customFormat="1" ht="27.75" customHeight="1" thickBot="1">
      <c r="A41" s="91"/>
      <c r="B41" s="42" t="s">
        <v>40</v>
      </c>
      <c r="C41" s="92"/>
      <c r="D41" s="93"/>
      <c r="E41" s="94"/>
    </row>
    <row r="42" spans="1:5" ht="37.5" hidden="1">
      <c r="A42" s="131">
        <v>250908</v>
      </c>
      <c r="B42" s="132" t="s">
        <v>13</v>
      </c>
      <c r="C42" s="133"/>
      <c r="D42" s="134">
        <v>0</v>
      </c>
      <c r="E42" s="135">
        <f>IF(C42=0,"",IF(($D42/C42*100)&gt;=200,"В/100",$D42/C42*100))</f>
      </c>
    </row>
    <row r="43" spans="1:6" ht="37.5" hidden="1">
      <c r="A43" s="136">
        <v>250909</v>
      </c>
      <c r="B43" s="137" t="s">
        <v>12</v>
      </c>
      <c r="C43" s="138"/>
      <c r="D43" s="139"/>
      <c r="E43" s="127">
        <f>IF(C43=0,"",IF(($D43/C43*100)&gt;=200,"В/100",$D43/C43*100))</f>
      </c>
      <c r="F43" s="140"/>
    </row>
    <row r="44" spans="1:5" ht="20.25" customHeight="1" thickBot="1">
      <c r="A44" s="141" t="s">
        <v>124</v>
      </c>
      <c r="B44" s="142" t="s">
        <v>145</v>
      </c>
      <c r="C44" s="143">
        <v>12.5</v>
      </c>
      <c r="D44" s="144">
        <v>0.3</v>
      </c>
      <c r="E44" s="106">
        <f>IF(C44=0,"",IF(($D44/C44*100)&gt;=200,"В/100",$D44/C44*100))</f>
        <v>2.4</v>
      </c>
    </row>
    <row r="45" spans="1:6" ht="35.25" customHeight="1" thickBot="1">
      <c r="A45" s="141" t="s">
        <v>138</v>
      </c>
      <c r="B45" s="145" t="s">
        <v>146</v>
      </c>
      <c r="C45" s="143">
        <v>-12.5</v>
      </c>
      <c r="D45" s="144"/>
      <c r="E45" s="106">
        <f>IF(C45=0,"",IF(($D45/C45*100)&gt;=200,"В/100",$D45/C45*100))</f>
        <v>0</v>
      </c>
      <c r="F45" s="4"/>
    </row>
    <row r="46" spans="1:6" s="7" customFormat="1" ht="28.5" customHeight="1" thickBot="1">
      <c r="A46" s="146"/>
      <c r="B46" s="119" t="s">
        <v>41</v>
      </c>
      <c r="C46" s="120">
        <f>SUM(C42:C45)</f>
        <v>0</v>
      </c>
      <c r="D46" s="121">
        <f>SUM(D42:D45)</f>
        <v>0.3</v>
      </c>
      <c r="E46" s="122"/>
      <c r="F46" s="147"/>
    </row>
    <row r="47" spans="1:5" s="7" customFormat="1" ht="16.5" customHeight="1" thickBot="1">
      <c r="A47" s="148"/>
      <c r="B47" s="149" t="s">
        <v>77</v>
      </c>
      <c r="C47" s="150"/>
      <c r="D47" s="151"/>
      <c r="E47" s="152"/>
    </row>
    <row r="48" spans="1:5" ht="15.75" customHeight="1" hidden="1">
      <c r="A48" s="153">
        <v>601000</v>
      </c>
      <c r="B48" s="154" t="s">
        <v>55</v>
      </c>
      <c r="C48" s="155">
        <f>+C49+C50</f>
        <v>0</v>
      </c>
      <c r="D48" s="156">
        <f>D49+D50</f>
        <v>0</v>
      </c>
      <c r="E48" s="157"/>
    </row>
    <row r="49" spans="1:5" ht="18" customHeight="1" hidden="1">
      <c r="A49" s="158">
        <v>601100</v>
      </c>
      <c r="B49" s="115" t="s">
        <v>54</v>
      </c>
      <c r="C49" s="116"/>
      <c r="D49" s="117">
        <v>0</v>
      </c>
      <c r="E49" s="73"/>
    </row>
    <row r="50" spans="1:5" ht="18.75" customHeight="1" hidden="1">
      <c r="A50" s="158">
        <v>601200</v>
      </c>
      <c r="B50" s="115" t="s">
        <v>53</v>
      </c>
      <c r="C50" s="116"/>
      <c r="D50" s="117">
        <v>0</v>
      </c>
      <c r="E50" s="73"/>
    </row>
    <row r="51" spans="1:5" s="101" customFormat="1" ht="18.75" customHeight="1">
      <c r="A51" s="110">
        <v>602000</v>
      </c>
      <c r="B51" s="107" t="s">
        <v>52</v>
      </c>
      <c r="C51" s="108"/>
      <c r="D51" s="109">
        <v>807.2</v>
      </c>
      <c r="E51" s="159"/>
    </row>
    <row r="52" spans="1:5" s="101" customFormat="1" ht="20.25" customHeight="1">
      <c r="A52" s="160">
        <v>602100</v>
      </c>
      <c r="B52" s="161" t="s">
        <v>102</v>
      </c>
      <c r="C52" s="97"/>
      <c r="D52" s="98">
        <v>514.9</v>
      </c>
      <c r="E52" s="162"/>
    </row>
    <row r="53" spans="1:5" s="101" customFormat="1" ht="21" customHeight="1">
      <c r="A53" s="160">
        <v>602200</v>
      </c>
      <c r="B53" s="161" t="s">
        <v>56</v>
      </c>
      <c r="C53" s="97"/>
      <c r="D53" s="98">
        <v>2349.2</v>
      </c>
      <c r="E53" s="162"/>
    </row>
    <row r="54" spans="1:9" s="101" customFormat="1" ht="18.75" customHeight="1">
      <c r="A54" s="160">
        <v>602300</v>
      </c>
      <c r="B54" s="161" t="s">
        <v>73</v>
      </c>
      <c r="C54" s="97">
        <v>0</v>
      </c>
      <c r="D54" s="98"/>
      <c r="E54" s="162"/>
      <c r="I54" s="163"/>
    </row>
    <row r="55" spans="1:9" s="101" customFormat="1" ht="20.25" customHeight="1" thickBot="1">
      <c r="A55" s="160">
        <v>602400</v>
      </c>
      <c r="B55" s="161" t="s">
        <v>29</v>
      </c>
      <c r="C55" s="97"/>
      <c r="D55" s="98">
        <v>2641.5</v>
      </c>
      <c r="E55" s="162"/>
      <c r="I55" s="163"/>
    </row>
    <row r="56" spans="1:9" ht="19.5" customHeight="1" thickBot="1">
      <c r="A56" s="146"/>
      <c r="B56" s="119" t="s">
        <v>76</v>
      </c>
      <c r="C56" s="120">
        <f>+C48+C51</f>
        <v>0</v>
      </c>
      <c r="D56" s="121">
        <f>D52-D53+D54+D55</f>
        <v>807.2000000000003</v>
      </c>
      <c r="E56" s="122"/>
      <c r="F56" s="3"/>
      <c r="I56" s="164"/>
    </row>
    <row r="57" spans="3:5" ht="18">
      <c r="C57" s="6"/>
      <c r="D57" s="18"/>
      <c r="E57" s="6"/>
    </row>
    <row r="58" spans="3:5" ht="18">
      <c r="C58" s="6"/>
      <c r="D58" s="12"/>
      <c r="E58" s="6"/>
    </row>
    <row r="59" spans="3:5" ht="18">
      <c r="C59" s="6"/>
      <c r="D59" s="12"/>
      <c r="E59" s="6"/>
    </row>
    <row r="60" spans="3:5" ht="18">
      <c r="C60" s="6"/>
      <c r="D60" s="12"/>
      <c r="E60" s="6"/>
    </row>
    <row r="61" spans="3:5" ht="18">
      <c r="C61" s="6"/>
      <c r="D61" s="12"/>
      <c r="E61" s="6"/>
    </row>
    <row r="62" spans="3:5" ht="18">
      <c r="C62" s="6"/>
      <c r="D62" s="12"/>
      <c r="E62" s="6"/>
    </row>
    <row r="63" spans="3:5" ht="18">
      <c r="C63" s="6"/>
      <c r="D63" s="12"/>
      <c r="E63" s="6"/>
    </row>
    <row r="64" spans="3:5" ht="18">
      <c r="C64" s="6"/>
      <c r="D64" s="12"/>
      <c r="E64" s="6"/>
    </row>
    <row r="65" spans="3:5" ht="18">
      <c r="C65" s="6"/>
      <c r="D65" s="12"/>
      <c r="E65" s="6"/>
    </row>
    <row r="66" spans="3:5" ht="18">
      <c r="C66" s="6"/>
      <c r="D66" s="12"/>
      <c r="E66" s="6"/>
    </row>
    <row r="67" spans="3:5" ht="18">
      <c r="C67" s="6"/>
      <c r="D67" s="12"/>
      <c r="E67" s="6"/>
    </row>
    <row r="68" spans="3:5" ht="18">
      <c r="C68" s="6"/>
      <c r="D68" s="12"/>
      <c r="E68" s="6"/>
    </row>
    <row r="69" spans="3:5" ht="18">
      <c r="C69" s="6"/>
      <c r="D69" s="12"/>
      <c r="E69" s="6"/>
    </row>
    <row r="70" spans="3:5" ht="18">
      <c r="C70" s="6"/>
      <c r="D70" s="12"/>
      <c r="E70" s="6"/>
    </row>
    <row r="71" spans="3:5" ht="18">
      <c r="C71" s="6"/>
      <c r="D71" s="12"/>
      <c r="E71" s="6"/>
    </row>
    <row r="72" spans="3:5" ht="18">
      <c r="C72" s="6"/>
      <c r="D72" s="12"/>
      <c r="E72" s="6"/>
    </row>
    <row r="73" spans="3:5" ht="18">
      <c r="C73" s="6"/>
      <c r="D73" s="12"/>
      <c r="E73" s="6"/>
    </row>
    <row r="74" spans="3:5" ht="18">
      <c r="C74" s="6"/>
      <c r="D74" s="12"/>
      <c r="E74" s="6"/>
    </row>
    <row r="75" spans="3:5" ht="18">
      <c r="C75" s="6"/>
      <c r="D75" s="12"/>
      <c r="E75" s="6"/>
    </row>
    <row r="76" spans="3:5" ht="18">
      <c r="C76" s="6"/>
      <c r="D76" s="12"/>
      <c r="E76" s="6"/>
    </row>
    <row r="77" spans="3:5" ht="18">
      <c r="C77" s="6"/>
      <c r="D77" s="12"/>
      <c r="E77" s="6"/>
    </row>
    <row r="78" spans="3:5" ht="18">
      <c r="C78" s="6"/>
      <c r="D78" s="12"/>
      <c r="E78" s="6"/>
    </row>
    <row r="79" spans="3:5" ht="18">
      <c r="C79" s="6"/>
      <c r="D79" s="12"/>
      <c r="E79" s="6"/>
    </row>
    <row r="80" spans="3:5" ht="18">
      <c r="C80" s="6"/>
      <c r="D80" s="12"/>
      <c r="E80" s="6"/>
    </row>
    <row r="81" spans="3:5" ht="18">
      <c r="C81" s="6"/>
      <c r="D81" s="12"/>
      <c r="E81" s="6"/>
    </row>
    <row r="82" spans="3:5" ht="18">
      <c r="C82" s="6"/>
      <c r="D82" s="12"/>
      <c r="E82" s="6"/>
    </row>
    <row r="83" spans="3:5" ht="18">
      <c r="C83" s="6"/>
      <c r="D83" s="12"/>
      <c r="E83" s="6"/>
    </row>
    <row r="84" spans="3:5" ht="18">
      <c r="C84" s="6"/>
      <c r="D84" s="12"/>
      <c r="E84" s="6"/>
    </row>
    <row r="85" spans="3:5" ht="18">
      <c r="C85" s="6"/>
      <c r="D85" s="12"/>
      <c r="E85" s="6"/>
    </row>
    <row r="86" spans="3:5" ht="18">
      <c r="C86" s="6"/>
      <c r="D86" s="12"/>
      <c r="E86" s="6"/>
    </row>
    <row r="87" spans="3:5" ht="18">
      <c r="C87" s="6"/>
      <c r="D87" s="12"/>
      <c r="E87" s="6"/>
    </row>
    <row r="88" spans="3:5" ht="18">
      <c r="C88" s="6"/>
      <c r="D88" s="12"/>
      <c r="E88" s="6"/>
    </row>
    <row r="89" spans="3:5" ht="18">
      <c r="C89" s="6"/>
      <c r="D89" s="12"/>
      <c r="E89" s="6"/>
    </row>
    <row r="90" spans="3:5" ht="18">
      <c r="C90" s="6"/>
      <c r="D90" s="12"/>
      <c r="E90" s="6"/>
    </row>
    <row r="91" spans="3:5" ht="18">
      <c r="C91" s="6"/>
      <c r="D91" s="12"/>
      <c r="E91" s="6"/>
    </row>
    <row r="92" spans="3:5" ht="18">
      <c r="C92" s="6"/>
      <c r="D92" s="12"/>
      <c r="E92" s="6"/>
    </row>
    <row r="93" spans="3:5" ht="18">
      <c r="C93" s="6"/>
      <c r="D93" s="12"/>
      <c r="E93" s="6"/>
    </row>
    <row r="94" spans="3:5" ht="18">
      <c r="C94" s="6"/>
      <c r="D94" s="12"/>
      <c r="E94" s="6"/>
    </row>
    <row r="95" spans="3:5" ht="18">
      <c r="C95" s="6"/>
      <c r="D95" s="12"/>
      <c r="E95" s="6"/>
    </row>
    <row r="96" spans="3:5" ht="18">
      <c r="C96" s="6"/>
      <c r="D96" s="12"/>
      <c r="E96" s="6"/>
    </row>
    <row r="97" spans="3:5" ht="18">
      <c r="C97" s="6"/>
      <c r="D97" s="12"/>
      <c r="E97" s="6"/>
    </row>
    <row r="98" spans="3:5" ht="18">
      <c r="C98" s="6"/>
      <c r="D98" s="12"/>
      <c r="E98" s="6"/>
    </row>
    <row r="99" spans="3:5" ht="18">
      <c r="C99" s="6"/>
      <c r="D99" s="12"/>
      <c r="E99" s="6"/>
    </row>
    <row r="100" spans="3:5" ht="18">
      <c r="C100" s="6"/>
      <c r="D100" s="12"/>
      <c r="E100" s="6"/>
    </row>
    <row r="101" spans="3:5" ht="18">
      <c r="C101" s="6"/>
      <c r="D101" s="12"/>
      <c r="E101" s="6"/>
    </row>
    <row r="102" spans="3:5" ht="18">
      <c r="C102" s="6"/>
      <c r="E102" s="6"/>
    </row>
    <row r="103" spans="3:5" ht="18">
      <c r="C103" s="6"/>
      <c r="E103" s="6"/>
    </row>
    <row r="104" spans="3:5" ht="18">
      <c r="C104" s="6"/>
      <c r="E104" s="6"/>
    </row>
    <row r="105" spans="3:5" ht="18">
      <c r="C105" s="6"/>
      <c r="E105" s="6"/>
    </row>
    <row r="106" spans="3:5" ht="18">
      <c r="C106" s="6"/>
      <c r="E106" s="6"/>
    </row>
    <row r="107" spans="3:5" ht="18">
      <c r="C107" s="6"/>
      <c r="E107" s="6"/>
    </row>
    <row r="108" spans="3:5" ht="18">
      <c r="C108" s="6"/>
      <c r="E108" s="6"/>
    </row>
    <row r="109" spans="3:5" ht="18">
      <c r="C109" s="6"/>
      <c r="E109" s="6"/>
    </row>
    <row r="110" spans="3:5" ht="18">
      <c r="C110" s="6"/>
      <c r="E110" s="6"/>
    </row>
    <row r="111" spans="3:5" ht="18">
      <c r="C111" s="6"/>
      <c r="E111" s="6"/>
    </row>
    <row r="112" spans="3:5" ht="18">
      <c r="C112" s="6"/>
      <c r="E112" s="6"/>
    </row>
    <row r="113" spans="3:5" ht="18">
      <c r="C113" s="6"/>
      <c r="E113" s="6"/>
    </row>
    <row r="114" spans="3:5" ht="18">
      <c r="C114" s="6"/>
      <c r="E114" s="6"/>
    </row>
    <row r="115" spans="3:5" ht="18">
      <c r="C115" s="6"/>
      <c r="E115" s="6"/>
    </row>
    <row r="116" spans="3:5" ht="18">
      <c r="C116" s="6"/>
      <c r="E116" s="6"/>
    </row>
    <row r="117" spans="3:5" ht="18">
      <c r="C117" s="6"/>
      <c r="E117" s="6"/>
    </row>
    <row r="118" spans="3:5" ht="18">
      <c r="C118" s="6"/>
      <c r="E118" s="6"/>
    </row>
    <row r="119" spans="3:5" ht="18">
      <c r="C119" s="6"/>
      <c r="E119" s="6"/>
    </row>
    <row r="120" spans="3:5" ht="18">
      <c r="C120" s="6"/>
      <c r="E120" s="6"/>
    </row>
    <row r="121" spans="3:5" ht="18">
      <c r="C121" s="6"/>
      <c r="E121" s="6"/>
    </row>
    <row r="122" spans="3:5" ht="18">
      <c r="C122" s="6"/>
      <c r="E122" s="6"/>
    </row>
    <row r="123" spans="3:5" ht="18">
      <c r="C123" s="6"/>
      <c r="E123" s="6"/>
    </row>
    <row r="124" spans="3:5" ht="18">
      <c r="C124" s="6"/>
      <c r="E124" s="6"/>
    </row>
    <row r="125" spans="3:5" ht="18">
      <c r="C125" s="6"/>
      <c r="E125" s="6"/>
    </row>
    <row r="126" spans="3:5" ht="18">
      <c r="C126" s="6"/>
      <c r="E126" s="6"/>
    </row>
    <row r="127" spans="3:5" ht="18">
      <c r="C127" s="6"/>
      <c r="E127" s="6"/>
    </row>
    <row r="128" spans="3:5" ht="18">
      <c r="C128" s="6"/>
      <c r="E128" s="6"/>
    </row>
    <row r="129" spans="3:5" ht="18">
      <c r="C129" s="6"/>
      <c r="E129" s="6"/>
    </row>
    <row r="130" spans="3:5" ht="18">
      <c r="C130" s="6"/>
      <c r="E130" s="6"/>
    </row>
    <row r="131" spans="3:5" ht="18">
      <c r="C131" s="6"/>
      <c r="E131" s="6"/>
    </row>
    <row r="132" spans="3:5" ht="18">
      <c r="C132" s="6"/>
      <c r="E132" s="6"/>
    </row>
    <row r="133" spans="3:5" ht="18">
      <c r="C133" s="6"/>
      <c r="E133" s="6"/>
    </row>
    <row r="134" spans="3:5" ht="18">
      <c r="C134" s="6"/>
      <c r="E134" s="6"/>
    </row>
    <row r="135" spans="3:5" ht="18">
      <c r="C135" s="6"/>
      <c r="E135" s="6"/>
    </row>
    <row r="136" spans="3:5" ht="18">
      <c r="C136" s="6"/>
      <c r="E136" s="6"/>
    </row>
    <row r="137" spans="3:5" ht="18">
      <c r="C137" s="6"/>
      <c r="E137" s="6"/>
    </row>
    <row r="138" spans="3:5" ht="18">
      <c r="C138" s="6"/>
      <c r="E138" s="6"/>
    </row>
    <row r="139" spans="3:5" ht="18">
      <c r="C139" s="6"/>
      <c r="E139" s="6"/>
    </row>
    <row r="140" spans="3:5" ht="18">
      <c r="C140" s="6"/>
      <c r="E140" s="6"/>
    </row>
    <row r="141" spans="3:5" ht="18">
      <c r="C141" s="6"/>
      <c r="E141" s="6"/>
    </row>
    <row r="142" spans="3:5" ht="18">
      <c r="C142" s="6"/>
      <c r="E142" s="6"/>
    </row>
    <row r="143" spans="3:5" ht="18">
      <c r="C143" s="6"/>
      <c r="E143" s="6"/>
    </row>
    <row r="144" spans="3:5" ht="18">
      <c r="C144" s="6"/>
      <c r="E144" s="6"/>
    </row>
    <row r="145" spans="3:5" ht="18">
      <c r="C145" s="6"/>
      <c r="E145" s="6"/>
    </row>
    <row r="146" spans="3:5" ht="18">
      <c r="C146" s="6"/>
      <c r="E146" s="6"/>
    </row>
    <row r="147" spans="3:5" ht="18">
      <c r="C147" s="6"/>
      <c r="E147" s="6"/>
    </row>
    <row r="148" spans="3:5" ht="18">
      <c r="C148" s="6"/>
      <c r="E148" s="6"/>
    </row>
    <row r="149" spans="3:5" ht="18">
      <c r="C149" s="6"/>
      <c r="E149" s="6"/>
    </row>
    <row r="150" spans="3:5" ht="18">
      <c r="C150" s="6"/>
      <c r="E150" s="6"/>
    </row>
    <row r="151" spans="3:5" ht="18">
      <c r="C151" s="6"/>
      <c r="E151" s="6"/>
    </row>
    <row r="152" spans="3:5" ht="18">
      <c r="C152" s="6"/>
      <c r="E152" s="6"/>
    </row>
    <row r="153" spans="3:5" ht="18">
      <c r="C153" s="6"/>
      <c r="E153" s="6"/>
    </row>
    <row r="154" spans="3:5" ht="18">
      <c r="C154" s="6"/>
      <c r="E154" s="6"/>
    </row>
    <row r="155" spans="3:5" ht="18">
      <c r="C155" s="6"/>
      <c r="E155" s="6"/>
    </row>
    <row r="156" spans="3:5" ht="18">
      <c r="C156" s="6"/>
      <c r="E156" s="6"/>
    </row>
    <row r="157" spans="3:5" ht="18">
      <c r="C157" s="6"/>
      <c r="E157" s="6"/>
    </row>
    <row r="158" spans="3:5" ht="18">
      <c r="C158" s="6"/>
      <c r="E158" s="6"/>
    </row>
    <row r="159" spans="3:5" ht="18">
      <c r="C159" s="6"/>
      <c r="E159" s="6"/>
    </row>
    <row r="160" spans="3:5" ht="18">
      <c r="C160" s="6"/>
      <c r="E160" s="6"/>
    </row>
    <row r="161" spans="3:5" ht="18">
      <c r="C161" s="6"/>
      <c r="E161" s="6"/>
    </row>
    <row r="162" spans="3:5" ht="18">
      <c r="C162" s="6"/>
      <c r="E162" s="6"/>
    </row>
    <row r="163" spans="3:5" ht="18">
      <c r="C163" s="6"/>
      <c r="E163" s="6"/>
    </row>
    <row r="164" spans="3:5" ht="18">
      <c r="C164" s="6"/>
      <c r="E164" s="6"/>
    </row>
    <row r="165" spans="3:5" ht="18">
      <c r="C165" s="6"/>
      <c r="E165" s="6"/>
    </row>
    <row r="166" spans="3:5" ht="18">
      <c r="C166" s="6"/>
      <c r="E166" s="6"/>
    </row>
    <row r="167" spans="3:5" ht="18">
      <c r="C167" s="6"/>
      <c r="E167" s="6"/>
    </row>
    <row r="168" spans="3:5" ht="18">
      <c r="C168" s="6"/>
      <c r="E168" s="6"/>
    </row>
    <row r="169" spans="3:5" ht="18">
      <c r="C169" s="6"/>
      <c r="E169" s="6"/>
    </row>
    <row r="170" spans="3:5" ht="18">
      <c r="C170" s="6"/>
      <c r="E170" s="6"/>
    </row>
    <row r="171" spans="3:5" ht="18">
      <c r="C171" s="6"/>
      <c r="E171" s="6"/>
    </row>
    <row r="172" spans="3:5" ht="18">
      <c r="C172" s="6"/>
      <c r="E172" s="6"/>
    </row>
    <row r="173" spans="3:5" ht="18">
      <c r="C173" s="6"/>
      <c r="E173" s="6"/>
    </row>
    <row r="174" spans="3:5" ht="18">
      <c r="C174" s="6"/>
      <c r="E174" s="6"/>
    </row>
    <row r="175" spans="3:5" ht="18">
      <c r="C175" s="6"/>
      <c r="E175" s="6"/>
    </row>
    <row r="176" spans="3:5" ht="18">
      <c r="C176" s="6"/>
      <c r="E176" s="6"/>
    </row>
    <row r="177" spans="3:5" ht="18">
      <c r="C177" s="6"/>
      <c r="E177" s="6"/>
    </row>
    <row r="178" spans="3:5" ht="18">
      <c r="C178" s="6"/>
      <c r="E178" s="6"/>
    </row>
    <row r="179" spans="3:5" ht="18">
      <c r="C179" s="6"/>
      <c r="E179" s="6"/>
    </row>
    <row r="180" spans="3:5" ht="18">
      <c r="C180" s="6"/>
      <c r="E180" s="6"/>
    </row>
    <row r="181" spans="3:5" ht="18">
      <c r="C181" s="6"/>
      <c r="E181" s="6"/>
    </row>
    <row r="182" spans="3:5" ht="18">
      <c r="C182" s="6"/>
      <c r="E182" s="6"/>
    </row>
    <row r="183" spans="3:5" ht="18">
      <c r="C183" s="6"/>
      <c r="E183" s="6"/>
    </row>
    <row r="184" spans="3:5" ht="18">
      <c r="C184" s="6"/>
      <c r="E184" s="6"/>
    </row>
    <row r="185" spans="3:5" ht="18">
      <c r="C185" s="6"/>
      <c r="E185" s="6"/>
    </row>
    <row r="186" spans="3:5" ht="18">
      <c r="C186" s="6"/>
      <c r="E186" s="6"/>
    </row>
    <row r="187" spans="3:5" ht="18">
      <c r="C187" s="6"/>
      <c r="E187" s="6"/>
    </row>
    <row r="188" spans="3:5" ht="18">
      <c r="C188" s="6"/>
      <c r="E188" s="6"/>
    </row>
    <row r="189" spans="3:5" ht="18">
      <c r="C189" s="6"/>
      <c r="E189" s="6"/>
    </row>
    <row r="190" spans="3:5" ht="18">
      <c r="C190" s="6"/>
      <c r="E190" s="6"/>
    </row>
    <row r="191" spans="3:5" ht="18">
      <c r="C191" s="6"/>
      <c r="E191" s="6"/>
    </row>
    <row r="192" spans="3:5" ht="18">
      <c r="C192" s="6"/>
      <c r="E192" s="6"/>
    </row>
    <row r="193" spans="3:5" ht="18">
      <c r="C193" s="6"/>
      <c r="E193" s="6"/>
    </row>
    <row r="194" spans="3:5" ht="18">
      <c r="C194" s="6"/>
      <c r="E194" s="6"/>
    </row>
    <row r="195" spans="3:5" ht="18">
      <c r="C195" s="6"/>
      <c r="E195" s="6"/>
    </row>
    <row r="196" spans="3:5" ht="18">
      <c r="C196" s="6"/>
      <c r="E196" s="6"/>
    </row>
    <row r="197" spans="3:5" ht="18">
      <c r="C197" s="6"/>
      <c r="E197" s="6"/>
    </row>
    <row r="198" spans="3:5" ht="18">
      <c r="C198" s="6"/>
      <c r="E198" s="6"/>
    </row>
    <row r="199" spans="3:5" ht="18">
      <c r="C199" s="6"/>
      <c r="E199" s="6"/>
    </row>
    <row r="200" spans="3:5" ht="18">
      <c r="C200" s="6"/>
      <c r="E200" s="6"/>
    </row>
    <row r="201" spans="3:5" ht="18">
      <c r="C201" s="6"/>
      <c r="E201" s="6"/>
    </row>
    <row r="202" spans="3:5" ht="18">
      <c r="C202" s="6"/>
      <c r="E202" s="6"/>
    </row>
    <row r="203" spans="3:5" ht="18">
      <c r="C203" s="6"/>
      <c r="E203" s="6"/>
    </row>
    <row r="204" spans="3:5" ht="18">
      <c r="C204" s="6"/>
      <c r="E204" s="6"/>
    </row>
    <row r="205" spans="3:5" ht="18">
      <c r="C205" s="6"/>
      <c r="E205" s="6"/>
    </row>
    <row r="206" spans="3:5" ht="18">
      <c r="C206" s="6"/>
      <c r="E206" s="6"/>
    </row>
    <row r="207" spans="3:5" ht="18">
      <c r="C207" s="6"/>
      <c r="E207" s="6"/>
    </row>
    <row r="208" spans="3:5" ht="18">
      <c r="C208" s="6"/>
      <c r="E208" s="6"/>
    </row>
    <row r="209" spans="3:5" ht="18">
      <c r="C209" s="6"/>
      <c r="E209" s="6"/>
    </row>
    <row r="210" spans="3:5" ht="18">
      <c r="C210" s="6"/>
      <c r="E210" s="6"/>
    </row>
    <row r="211" spans="3:5" ht="18">
      <c r="C211" s="6"/>
      <c r="E211" s="6"/>
    </row>
    <row r="212" spans="3:5" ht="18">
      <c r="C212" s="6"/>
      <c r="E212" s="6"/>
    </row>
    <row r="213" spans="3:5" ht="18">
      <c r="C213" s="6"/>
      <c r="E213" s="6"/>
    </row>
    <row r="214" spans="3:5" ht="18">
      <c r="C214" s="6"/>
      <c r="E214" s="6"/>
    </row>
    <row r="215" spans="3:5" ht="18">
      <c r="C215" s="6"/>
      <c r="E215" s="6"/>
    </row>
    <row r="216" spans="3:5" ht="18">
      <c r="C216" s="6"/>
      <c r="E216" s="6"/>
    </row>
    <row r="217" spans="3:5" ht="18">
      <c r="C217" s="6"/>
      <c r="E217" s="6"/>
    </row>
    <row r="218" spans="3:5" ht="18">
      <c r="C218" s="6"/>
      <c r="E218" s="6"/>
    </row>
    <row r="219" spans="3:5" ht="18">
      <c r="C219" s="6"/>
      <c r="E219" s="6"/>
    </row>
    <row r="220" spans="3:5" ht="18">
      <c r="C220" s="6"/>
      <c r="E220" s="6"/>
    </row>
    <row r="221" spans="3:5" ht="18">
      <c r="C221" s="6"/>
      <c r="E221" s="6"/>
    </row>
    <row r="222" spans="3:5" ht="18">
      <c r="C222" s="6"/>
      <c r="E222" s="6"/>
    </row>
    <row r="223" spans="3:5" ht="18">
      <c r="C223" s="6"/>
      <c r="E223" s="6"/>
    </row>
    <row r="224" spans="3:5" ht="18">
      <c r="C224" s="6"/>
      <c r="E224" s="6"/>
    </row>
    <row r="225" spans="3:5" ht="18">
      <c r="C225" s="6"/>
      <c r="E225" s="6"/>
    </row>
    <row r="226" spans="3:5" ht="18">
      <c r="C226" s="6"/>
      <c r="E226" s="6"/>
    </row>
    <row r="227" spans="3:5" ht="18">
      <c r="C227" s="6"/>
      <c r="E227" s="6"/>
    </row>
    <row r="228" spans="3:5" ht="18">
      <c r="C228" s="6"/>
      <c r="E228" s="6"/>
    </row>
    <row r="229" spans="3:5" ht="18">
      <c r="C229" s="6"/>
      <c r="E229" s="6"/>
    </row>
    <row r="230" spans="3:5" ht="18">
      <c r="C230" s="6"/>
      <c r="E230" s="6"/>
    </row>
    <row r="231" spans="3:5" ht="18">
      <c r="C231" s="6"/>
      <c r="E231" s="6"/>
    </row>
    <row r="232" spans="3:5" ht="18">
      <c r="C232" s="6"/>
      <c r="E232" s="6"/>
    </row>
    <row r="233" spans="3:5" ht="18">
      <c r="C233" s="6"/>
      <c r="E233" s="6"/>
    </row>
    <row r="234" spans="3:5" ht="18">
      <c r="C234" s="6"/>
      <c r="E234" s="6"/>
    </row>
    <row r="235" spans="3:5" ht="18">
      <c r="C235" s="6"/>
      <c r="E235" s="6"/>
    </row>
    <row r="236" spans="3:5" ht="18">
      <c r="C236" s="6"/>
      <c r="E236" s="6"/>
    </row>
    <row r="237" spans="3:5" ht="18">
      <c r="C237" s="6"/>
      <c r="E237" s="6"/>
    </row>
    <row r="238" spans="3:5" ht="18">
      <c r="C238" s="6"/>
      <c r="E238" s="6"/>
    </row>
    <row r="239" spans="3:5" ht="18">
      <c r="C239" s="6"/>
      <c r="E239" s="6"/>
    </row>
    <row r="240" spans="3:5" ht="18">
      <c r="C240" s="6"/>
      <c r="E240" s="6"/>
    </row>
    <row r="241" spans="3:5" ht="18">
      <c r="C241" s="6"/>
      <c r="E241" s="6"/>
    </row>
    <row r="242" spans="3:5" ht="18">
      <c r="C242" s="6"/>
      <c r="E242" s="6"/>
    </row>
    <row r="243" spans="3:5" ht="18">
      <c r="C243" s="6"/>
      <c r="E243" s="6"/>
    </row>
    <row r="244" spans="3:5" ht="18">
      <c r="C244" s="6"/>
      <c r="E244" s="6"/>
    </row>
    <row r="245" spans="3:5" ht="18">
      <c r="C245" s="6"/>
      <c r="E245" s="6"/>
    </row>
    <row r="246" spans="3:5" ht="18">
      <c r="C246" s="6"/>
      <c r="E246" s="6"/>
    </row>
    <row r="247" spans="3:5" ht="18">
      <c r="C247" s="6"/>
      <c r="E247" s="6"/>
    </row>
    <row r="248" spans="3:5" ht="18">
      <c r="C248" s="6"/>
      <c r="E248" s="6"/>
    </row>
    <row r="249" spans="3:5" ht="18">
      <c r="C249" s="6"/>
      <c r="E249" s="6"/>
    </row>
    <row r="250" spans="3:5" ht="18">
      <c r="C250" s="6"/>
      <c r="E250" s="6"/>
    </row>
    <row r="251" spans="3:5" ht="18">
      <c r="C251" s="6"/>
      <c r="E251" s="6"/>
    </row>
    <row r="252" spans="3:5" ht="18">
      <c r="C252" s="6"/>
      <c r="E252" s="6"/>
    </row>
    <row r="253" spans="3:5" ht="18">
      <c r="C253" s="6"/>
      <c r="E253" s="6"/>
    </row>
    <row r="254" spans="3:5" ht="18">
      <c r="C254" s="6"/>
      <c r="E254" s="6"/>
    </row>
    <row r="255" spans="3:5" ht="18">
      <c r="C255" s="6"/>
      <c r="E255" s="6"/>
    </row>
    <row r="256" spans="3:5" ht="18">
      <c r="C256" s="6"/>
      <c r="E256" s="6"/>
    </row>
    <row r="257" spans="3:5" ht="18">
      <c r="C257" s="6"/>
      <c r="E257" s="6"/>
    </row>
    <row r="258" spans="3:5" ht="18">
      <c r="C258" s="6"/>
      <c r="E258" s="6"/>
    </row>
    <row r="259" spans="3:5" ht="18">
      <c r="C259" s="6"/>
      <c r="E259" s="6"/>
    </row>
    <row r="260" spans="3:5" ht="18">
      <c r="C260" s="6"/>
      <c r="E260" s="6"/>
    </row>
    <row r="261" spans="3:5" ht="18">
      <c r="C261" s="6"/>
      <c r="E261" s="6"/>
    </row>
    <row r="262" spans="3:5" ht="18">
      <c r="C262" s="6"/>
      <c r="E262" s="6"/>
    </row>
    <row r="263" spans="3:5" ht="18">
      <c r="C263" s="6"/>
      <c r="E263" s="6"/>
    </row>
    <row r="264" spans="3:5" ht="18">
      <c r="C264" s="6"/>
      <c r="E264" s="6"/>
    </row>
    <row r="265" spans="3:5" ht="18">
      <c r="C265" s="6"/>
      <c r="E265" s="6"/>
    </row>
    <row r="266" spans="3:5" ht="18">
      <c r="C266" s="6"/>
      <c r="E266" s="6"/>
    </row>
    <row r="267" spans="3:5" ht="18">
      <c r="C267" s="6"/>
      <c r="E267" s="6"/>
    </row>
    <row r="268" spans="3:5" ht="18">
      <c r="C268" s="6"/>
      <c r="E268" s="6"/>
    </row>
    <row r="269" spans="3:5" ht="18">
      <c r="C269" s="6"/>
      <c r="E269" s="6"/>
    </row>
    <row r="270" spans="3:5" ht="18">
      <c r="C270" s="6"/>
      <c r="E270" s="6"/>
    </row>
    <row r="271" spans="3:5" ht="18">
      <c r="C271" s="6"/>
      <c r="E271" s="6"/>
    </row>
    <row r="272" spans="3:5" ht="18">
      <c r="C272" s="6"/>
      <c r="E272" s="6"/>
    </row>
    <row r="273" spans="3:5" ht="18">
      <c r="C273" s="6"/>
      <c r="E273" s="6"/>
    </row>
    <row r="274" spans="3:5" ht="18">
      <c r="C274" s="6"/>
      <c r="E274" s="6"/>
    </row>
    <row r="275" spans="3:5" ht="18">
      <c r="C275" s="6"/>
      <c r="E275" s="6"/>
    </row>
    <row r="276" spans="3:5" ht="18">
      <c r="C276" s="6"/>
      <c r="E276" s="6"/>
    </row>
    <row r="277" spans="3:5" ht="18">
      <c r="C277" s="6"/>
      <c r="E277" s="6"/>
    </row>
    <row r="278" spans="3:5" ht="18">
      <c r="C278" s="6"/>
      <c r="E278" s="6"/>
    </row>
    <row r="279" spans="3:5" ht="18">
      <c r="C279" s="6"/>
      <c r="E279" s="6"/>
    </row>
    <row r="280" spans="3:5" ht="18">
      <c r="C280" s="6"/>
      <c r="E280" s="6"/>
    </row>
    <row r="281" spans="3:5" ht="18">
      <c r="C281" s="6"/>
      <c r="E281" s="6"/>
    </row>
    <row r="282" spans="3:5" ht="18">
      <c r="C282" s="6"/>
      <c r="E282" s="6"/>
    </row>
    <row r="283" spans="3:5" ht="18">
      <c r="C283" s="6"/>
      <c r="E283" s="6"/>
    </row>
    <row r="284" spans="3:5" ht="18">
      <c r="C284" s="6"/>
      <c r="E284" s="6"/>
    </row>
    <row r="285" spans="3:5" ht="18">
      <c r="C285" s="6"/>
      <c r="E285" s="6"/>
    </row>
    <row r="286" spans="3:5" ht="18">
      <c r="C286" s="6"/>
      <c r="E286" s="6"/>
    </row>
    <row r="287" spans="3:5" ht="18">
      <c r="C287" s="6"/>
      <c r="E287" s="6"/>
    </row>
    <row r="288" spans="3:5" ht="18">
      <c r="C288" s="6"/>
      <c r="E288" s="6"/>
    </row>
    <row r="289" spans="3:5" ht="18">
      <c r="C289" s="6"/>
      <c r="E289" s="6"/>
    </row>
    <row r="290" spans="3:5" ht="18">
      <c r="C290" s="6"/>
      <c r="E290" s="6"/>
    </row>
    <row r="291" spans="3:5" ht="18">
      <c r="C291" s="6"/>
      <c r="E291" s="6"/>
    </row>
    <row r="292" spans="3:5" ht="18">
      <c r="C292" s="6"/>
      <c r="E292" s="6"/>
    </row>
    <row r="293" spans="3:5" ht="18">
      <c r="C293" s="6"/>
      <c r="E293" s="6"/>
    </row>
    <row r="294" spans="3:5" ht="18">
      <c r="C294" s="6"/>
      <c r="E294" s="6"/>
    </row>
    <row r="295" spans="3:5" ht="18">
      <c r="C295" s="6"/>
      <c r="E295" s="6"/>
    </row>
    <row r="296" spans="3:5" ht="18">
      <c r="C296" s="6"/>
      <c r="E296" s="6"/>
    </row>
    <row r="297" spans="3:5" ht="18">
      <c r="C297" s="6"/>
      <c r="E297" s="6"/>
    </row>
    <row r="298" spans="3:5" ht="18">
      <c r="C298" s="6"/>
      <c r="E298" s="6"/>
    </row>
    <row r="299" spans="3:5" ht="18">
      <c r="C299" s="6"/>
      <c r="E299" s="6"/>
    </row>
    <row r="300" spans="3:5" ht="18">
      <c r="C300" s="6"/>
      <c r="E300" s="6"/>
    </row>
    <row r="301" spans="3:5" ht="18">
      <c r="C301" s="6"/>
      <c r="E301" s="6"/>
    </row>
    <row r="302" spans="3:5" ht="18">
      <c r="C302" s="6"/>
      <c r="E302" s="6"/>
    </row>
    <row r="303" spans="3:5" ht="18">
      <c r="C303" s="6"/>
      <c r="E303" s="6"/>
    </row>
    <row r="304" spans="3:5" ht="18">
      <c r="C304" s="6"/>
      <c r="E304" s="6"/>
    </row>
    <row r="305" spans="3:5" ht="18">
      <c r="C305" s="6"/>
      <c r="E305" s="6"/>
    </row>
    <row r="306" spans="3:5" ht="18">
      <c r="C306" s="6"/>
      <c r="E306" s="6"/>
    </row>
    <row r="307" spans="3:5" ht="18">
      <c r="C307" s="6"/>
      <c r="E307" s="6"/>
    </row>
    <row r="308" spans="3:5" ht="18">
      <c r="C308" s="6"/>
      <c r="E308" s="6"/>
    </row>
    <row r="309" spans="3:5" ht="18">
      <c r="C309" s="6"/>
      <c r="E309" s="6"/>
    </row>
    <row r="310" spans="3:5" ht="18">
      <c r="C310" s="6"/>
      <c r="E310" s="6"/>
    </row>
    <row r="311" spans="3:5" ht="18">
      <c r="C311" s="6"/>
      <c r="E311" s="6"/>
    </row>
    <row r="312" spans="3:5" ht="18">
      <c r="C312" s="6"/>
      <c r="E312" s="6"/>
    </row>
    <row r="313" spans="3:5" ht="18">
      <c r="C313" s="6"/>
      <c r="E313" s="6"/>
    </row>
    <row r="314" spans="3:5" ht="18">
      <c r="C314" s="6"/>
      <c r="E314" s="6"/>
    </row>
    <row r="315" spans="3:5" ht="18">
      <c r="C315" s="6"/>
      <c r="E315" s="6"/>
    </row>
    <row r="316" spans="3:5" ht="18">
      <c r="C316" s="6"/>
      <c r="E316" s="6"/>
    </row>
    <row r="317" spans="3:5" ht="18">
      <c r="C317" s="6"/>
      <c r="E317" s="6"/>
    </row>
    <row r="318" spans="3:5" ht="18">
      <c r="C318" s="6"/>
      <c r="E318" s="6"/>
    </row>
    <row r="319" spans="3:5" ht="18">
      <c r="C319" s="6"/>
      <c r="E319" s="6"/>
    </row>
    <row r="320" spans="3:5" ht="18">
      <c r="C320" s="6"/>
      <c r="E320" s="6"/>
    </row>
    <row r="321" spans="3:5" ht="18">
      <c r="C321" s="6"/>
      <c r="E321" s="6"/>
    </row>
    <row r="322" spans="3:5" ht="18">
      <c r="C322" s="6"/>
      <c r="E322" s="6"/>
    </row>
    <row r="323" spans="3:5" ht="18">
      <c r="C323" s="6"/>
      <c r="E323" s="6"/>
    </row>
    <row r="324" spans="3:5" ht="18">
      <c r="C324" s="6"/>
      <c r="E324" s="6"/>
    </row>
    <row r="325" spans="3:5" ht="18">
      <c r="C325" s="6"/>
      <c r="E325" s="6"/>
    </row>
    <row r="326" spans="3:5" ht="18">
      <c r="C326" s="6"/>
      <c r="E326" s="6"/>
    </row>
    <row r="327" spans="3:5" ht="18">
      <c r="C327" s="6"/>
      <c r="E327" s="6"/>
    </row>
    <row r="328" spans="3:5" ht="18">
      <c r="C328" s="6"/>
      <c r="E328" s="6"/>
    </row>
    <row r="329" spans="3:5" ht="18">
      <c r="C329" s="6"/>
      <c r="E329" s="6"/>
    </row>
    <row r="330" spans="3:5" ht="18">
      <c r="C330" s="6"/>
      <c r="E330" s="6"/>
    </row>
    <row r="331" spans="3:5" ht="18">
      <c r="C331" s="6"/>
      <c r="E331" s="6"/>
    </row>
    <row r="332" spans="3:5" ht="18">
      <c r="C332" s="6"/>
      <c r="E332" s="6"/>
    </row>
    <row r="333" spans="3:5" ht="18">
      <c r="C333" s="6"/>
      <c r="E333" s="6"/>
    </row>
    <row r="334" spans="3:5" ht="18">
      <c r="C334" s="6"/>
      <c r="E334" s="6"/>
    </row>
    <row r="335" spans="3:5" ht="18">
      <c r="C335" s="6"/>
      <c r="E335" s="6"/>
    </row>
    <row r="336" spans="3:5" ht="18">
      <c r="C336" s="6"/>
      <c r="E336" s="6"/>
    </row>
    <row r="337" spans="3:5" ht="18">
      <c r="C337" s="6"/>
      <c r="E337" s="6"/>
    </row>
    <row r="338" spans="3:5" ht="18">
      <c r="C338" s="6"/>
      <c r="E338" s="6"/>
    </row>
    <row r="339" spans="3:5" ht="18">
      <c r="C339" s="6"/>
      <c r="E339" s="6"/>
    </row>
    <row r="340" spans="3:5" ht="18">
      <c r="C340" s="6"/>
      <c r="E340" s="6"/>
    </row>
    <row r="341" spans="3:5" ht="18">
      <c r="C341" s="6"/>
      <c r="E341" s="6"/>
    </row>
    <row r="342" spans="3:5" ht="18">
      <c r="C342" s="6"/>
      <c r="E342" s="6"/>
    </row>
    <row r="343" spans="3:5" ht="18">
      <c r="C343" s="6"/>
      <c r="E343" s="6"/>
    </row>
    <row r="344" spans="3:5" ht="18">
      <c r="C344" s="6"/>
      <c r="E344" s="6"/>
    </row>
    <row r="345" spans="3:5" ht="18">
      <c r="C345" s="6"/>
      <c r="E345" s="6"/>
    </row>
    <row r="346" spans="3:5" ht="18">
      <c r="C346" s="6"/>
      <c r="E346" s="6"/>
    </row>
    <row r="347" spans="3:5" ht="18">
      <c r="C347" s="6"/>
      <c r="E347" s="6"/>
    </row>
    <row r="348" spans="3:5" ht="18">
      <c r="C348" s="6"/>
      <c r="E348" s="6"/>
    </row>
    <row r="349" spans="3:5" ht="18">
      <c r="C349" s="6"/>
      <c r="E349" s="6"/>
    </row>
    <row r="350" spans="3:5" ht="18">
      <c r="C350" s="6"/>
      <c r="E350" s="6"/>
    </row>
    <row r="351" spans="3:5" ht="18">
      <c r="C351" s="6"/>
      <c r="E351" s="6"/>
    </row>
    <row r="352" spans="3:5" ht="18">
      <c r="C352" s="6"/>
      <c r="E352" s="6"/>
    </row>
    <row r="353" spans="3:5" ht="18">
      <c r="C353" s="6"/>
      <c r="E353" s="6"/>
    </row>
    <row r="354" spans="3:5" ht="18">
      <c r="C354" s="6"/>
      <c r="E354" s="6"/>
    </row>
    <row r="355" spans="3:5" ht="18">
      <c r="C355" s="6"/>
      <c r="E355" s="6"/>
    </row>
    <row r="356" spans="3:5" ht="18">
      <c r="C356" s="6"/>
      <c r="E356" s="6"/>
    </row>
    <row r="357" spans="3:5" ht="18">
      <c r="C357" s="6"/>
      <c r="E357" s="6"/>
    </row>
    <row r="358" spans="3:5" ht="18">
      <c r="C358" s="6"/>
      <c r="E358" s="6"/>
    </row>
    <row r="359" spans="3:5" ht="18">
      <c r="C359" s="6"/>
      <c r="E359" s="6"/>
    </row>
    <row r="360" spans="3:5" ht="18">
      <c r="C360" s="6"/>
      <c r="E360" s="6"/>
    </row>
    <row r="361" spans="3:5" ht="18">
      <c r="C361" s="6"/>
      <c r="E361" s="6"/>
    </row>
    <row r="362" spans="3:5" ht="18">
      <c r="C362" s="6"/>
      <c r="E362" s="6"/>
    </row>
    <row r="363" spans="3:5" ht="18">
      <c r="C363" s="6"/>
      <c r="E363" s="6"/>
    </row>
    <row r="364" spans="3:5" ht="18">
      <c r="C364" s="6"/>
      <c r="E364" s="6"/>
    </row>
    <row r="365" spans="3:5" ht="18">
      <c r="C365" s="6"/>
      <c r="E365" s="6"/>
    </row>
    <row r="366" spans="3:5" ht="18">
      <c r="C366" s="6"/>
      <c r="E366" s="6"/>
    </row>
    <row r="367" spans="3:5" ht="18">
      <c r="C367" s="6"/>
      <c r="E367" s="6"/>
    </row>
    <row r="368" spans="3:5" ht="18">
      <c r="C368" s="6"/>
      <c r="E368" s="6"/>
    </row>
    <row r="369" spans="3:5" ht="18">
      <c r="C369" s="6"/>
      <c r="E369" s="6"/>
    </row>
    <row r="370" spans="3:5" ht="18">
      <c r="C370" s="6"/>
      <c r="E370" s="6"/>
    </row>
    <row r="371" spans="3:5" ht="18">
      <c r="C371" s="6"/>
      <c r="E371" s="6"/>
    </row>
    <row r="372" spans="3:5" ht="18">
      <c r="C372" s="6"/>
      <c r="E372" s="6"/>
    </row>
    <row r="373" spans="3:5" ht="18">
      <c r="C373" s="6"/>
      <c r="E373" s="6"/>
    </row>
    <row r="374" spans="3:5" ht="18">
      <c r="C374" s="6"/>
      <c r="E374" s="6"/>
    </row>
    <row r="375" spans="3:5" ht="18">
      <c r="C375" s="6"/>
      <c r="E375" s="6"/>
    </row>
    <row r="376" spans="3:5" ht="18">
      <c r="C376" s="6"/>
      <c r="E376" s="6"/>
    </row>
    <row r="377" spans="3:5" ht="18">
      <c r="C377" s="6"/>
      <c r="E377" s="6"/>
    </row>
    <row r="378" spans="3:5" ht="18">
      <c r="C378" s="6"/>
      <c r="E378" s="6"/>
    </row>
    <row r="379" spans="3:5" ht="18">
      <c r="C379" s="6"/>
      <c r="E379" s="6"/>
    </row>
    <row r="380" spans="3:5" ht="18">
      <c r="C380" s="6"/>
      <c r="E380" s="6"/>
    </row>
    <row r="381" spans="3:5" ht="18">
      <c r="C381" s="6"/>
      <c r="E381" s="6"/>
    </row>
    <row r="382" spans="3:5" ht="18">
      <c r="C382" s="6"/>
      <c r="E382" s="6"/>
    </row>
    <row r="383" spans="3:5" ht="18">
      <c r="C383" s="6"/>
      <c r="E383" s="6"/>
    </row>
    <row r="384" spans="3:5" ht="18">
      <c r="C384" s="6"/>
      <c r="E384" s="6"/>
    </row>
    <row r="385" spans="3:5" ht="18">
      <c r="C385" s="6"/>
      <c r="E385" s="6"/>
    </row>
    <row r="386" spans="3:5" ht="18">
      <c r="C386" s="6"/>
      <c r="E386" s="6"/>
    </row>
    <row r="387" spans="3:5" ht="18">
      <c r="C387" s="6"/>
      <c r="E387" s="6"/>
    </row>
    <row r="388" spans="3:5" ht="18">
      <c r="C388" s="6"/>
      <c r="E388" s="6"/>
    </row>
    <row r="389" spans="3:5" ht="18">
      <c r="C389" s="6"/>
      <c r="E389" s="6"/>
    </row>
    <row r="390" spans="3:5" ht="18">
      <c r="C390" s="6"/>
      <c r="E390" s="6"/>
    </row>
    <row r="391" spans="3:5" ht="18">
      <c r="C391" s="6"/>
      <c r="E391" s="6"/>
    </row>
    <row r="392" spans="3:5" ht="18">
      <c r="C392" s="6"/>
      <c r="E392" s="6"/>
    </row>
    <row r="393" spans="3:5" ht="18">
      <c r="C393" s="6"/>
      <c r="E393" s="6"/>
    </row>
    <row r="394" spans="3:5" ht="18">
      <c r="C394" s="6"/>
      <c r="E394" s="6"/>
    </row>
    <row r="395" spans="3:5" ht="18">
      <c r="C395" s="6"/>
      <c r="E395" s="6"/>
    </row>
    <row r="396" spans="3:5" ht="18">
      <c r="C396" s="6"/>
      <c r="E396" s="6"/>
    </row>
    <row r="397" spans="3:5" ht="18">
      <c r="C397" s="6"/>
      <c r="E397" s="6"/>
    </row>
    <row r="398" spans="3:5" ht="18">
      <c r="C398" s="6"/>
      <c r="E398" s="6"/>
    </row>
    <row r="399" spans="3:5" ht="18">
      <c r="C399" s="6"/>
      <c r="E399" s="6"/>
    </row>
    <row r="400" spans="3:5" ht="18">
      <c r="C400" s="6"/>
      <c r="E400" s="6"/>
    </row>
    <row r="401" spans="3:5" ht="18">
      <c r="C401" s="6"/>
      <c r="E401" s="6"/>
    </row>
    <row r="402" spans="3:5" ht="18">
      <c r="C402" s="6"/>
      <c r="E402" s="6"/>
    </row>
    <row r="403" spans="3:5" ht="18">
      <c r="C403" s="6"/>
      <c r="E403" s="6"/>
    </row>
    <row r="404" spans="3:5" ht="18">
      <c r="C404" s="6"/>
      <c r="E404" s="6"/>
    </row>
    <row r="405" spans="3:5" ht="18">
      <c r="C405" s="6"/>
      <c r="E405" s="6"/>
    </row>
    <row r="406" spans="3:5" ht="18">
      <c r="C406" s="6"/>
      <c r="E406" s="6"/>
    </row>
    <row r="407" spans="3:5" ht="18">
      <c r="C407" s="6"/>
      <c r="E407" s="6"/>
    </row>
    <row r="408" spans="3:5" ht="18">
      <c r="C408" s="6"/>
      <c r="E408" s="6"/>
    </row>
    <row r="409" spans="3:5" ht="18">
      <c r="C409" s="6"/>
      <c r="E409" s="6"/>
    </row>
    <row r="410" spans="3:5" ht="18">
      <c r="C410" s="6"/>
      <c r="E410" s="6"/>
    </row>
    <row r="411" spans="3:5" ht="18">
      <c r="C411" s="6"/>
      <c r="E411" s="6"/>
    </row>
    <row r="412" spans="3:5" ht="18">
      <c r="C412" s="6"/>
      <c r="E412" s="6"/>
    </row>
    <row r="413" spans="3:5" ht="18">
      <c r="C413" s="6"/>
      <c r="E413" s="6"/>
    </row>
    <row r="414" spans="3:5" ht="18">
      <c r="C414" s="6"/>
      <c r="E414" s="6"/>
    </row>
    <row r="415" spans="3:5" ht="18">
      <c r="C415" s="6"/>
      <c r="E415" s="6"/>
    </row>
    <row r="416" spans="3:5" ht="18">
      <c r="C416" s="6"/>
      <c r="E416" s="6"/>
    </row>
    <row r="417" spans="3:5" ht="18">
      <c r="C417" s="6"/>
      <c r="E417" s="6"/>
    </row>
    <row r="418" spans="3:5" ht="18">
      <c r="C418" s="6"/>
      <c r="E418" s="6"/>
    </row>
    <row r="419" spans="3:5" ht="18">
      <c r="C419" s="6"/>
      <c r="E419" s="6"/>
    </row>
    <row r="420" spans="3:5" ht="18">
      <c r="C420" s="6"/>
      <c r="E420" s="6"/>
    </row>
    <row r="421" spans="3:5" ht="18">
      <c r="C421" s="6"/>
      <c r="E421" s="6"/>
    </row>
    <row r="422" spans="3:5" ht="18">
      <c r="C422" s="6"/>
      <c r="E422" s="6"/>
    </row>
    <row r="423" spans="3:5" ht="18">
      <c r="C423" s="6"/>
      <c r="E423" s="6"/>
    </row>
    <row r="424" spans="3:5" ht="18">
      <c r="C424" s="6"/>
      <c r="E424" s="6"/>
    </row>
    <row r="425" spans="3:5" ht="18">
      <c r="C425" s="6"/>
      <c r="E425" s="6"/>
    </row>
    <row r="426" spans="3:5" ht="18">
      <c r="C426" s="6"/>
      <c r="E426" s="6"/>
    </row>
    <row r="427" spans="3:5" ht="18">
      <c r="C427" s="6"/>
      <c r="E427" s="6"/>
    </row>
    <row r="428" spans="3:5" ht="18">
      <c r="C428" s="6"/>
      <c r="E428" s="6"/>
    </row>
    <row r="429" spans="3:5" ht="18">
      <c r="C429" s="6"/>
      <c r="E429" s="6"/>
    </row>
    <row r="430" spans="3:5" ht="18">
      <c r="C430" s="6"/>
      <c r="E430" s="6"/>
    </row>
    <row r="431" spans="3:5" ht="18">
      <c r="C431" s="6"/>
      <c r="E431" s="6"/>
    </row>
    <row r="432" spans="3:5" ht="18">
      <c r="C432" s="6"/>
      <c r="E432" s="6"/>
    </row>
    <row r="433" spans="3:5" ht="18">
      <c r="C433" s="6"/>
      <c r="E433" s="6"/>
    </row>
    <row r="434" spans="3:5" ht="18">
      <c r="C434" s="6"/>
      <c r="E434" s="6"/>
    </row>
    <row r="435" spans="3:5" ht="18">
      <c r="C435" s="6"/>
      <c r="E435" s="6"/>
    </row>
    <row r="436" spans="3:5" ht="18">
      <c r="C436" s="6"/>
      <c r="E436" s="6"/>
    </row>
    <row r="437" spans="3:5" ht="18">
      <c r="C437" s="6"/>
      <c r="E437" s="6"/>
    </row>
    <row r="438" spans="3:5" ht="18">
      <c r="C438" s="6"/>
      <c r="E438" s="6"/>
    </row>
    <row r="439" spans="3:5" ht="18">
      <c r="C439" s="6"/>
      <c r="E439" s="6"/>
    </row>
    <row r="440" spans="3:5" ht="18">
      <c r="C440" s="6"/>
      <c r="E440" s="6"/>
    </row>
    <row r="441" spans="3:5" ht="18">
      <c r="C441" s="6"/>
      <c r="E441" s="6"/>
    </row>
    <row r="442" spans="3:5" ht="18">
      <c r="C442" s="6"/>
      <c r="E442" s="6"/>
    </row>
    <row r="443" spans="3:5" ht="18">
      <c r="C443" s="6"/>
      <c r="E443" s="6"/>
    </row>
    <row r="444" spans="3:5" ht="18">
      <c r="C444" s="6"/>
      <c r="E444" s="6"/>
    </row>
    <row r="445" spans="3:5" ht="18">
      <c r="C445" s="6"/>
      <c r="E445" s="6"/>
    </row>
    <row r="446" spans="3:5" ht="18">
      <c r="C446" s="6"/>
      <c r="E446" s="6"/>
    </row>
    <row r="447" spans="3:5" ht="18">
      <c r="C447" s="6"/>
      <c r="E447" s="6"/>
    </row>
    <row r="448" spans="3:5" ht="18">
      <c r="C448" s="6"/>
      <c r="E448" s="6"/>
    </row>
    <row r="449" spans="3:5" ht="18">
      <c r="C449" s="6"/>
      <c r="E449" s="6"/>
    </row>
    <row r="450" spans="3:5" ht="18">
      <c r="C450" s="6"/>
      <c r="E450" s="6"/>
    </row>
    <row r="451" spans="3:5" ht="18">
      <c r="C451" s="6"/>
      <c r="E451" s="6"/>
    </row>
    <row r="452" spans="3:5" ht="18">
      <c r="C452" s="6"/>
      <c r="E452" s="6"/>
    </row>
    <row r="453" spans="3:5" ht="18">
      <c r="C453" s="6"/>
      <c r="E453" s="6"/>
    </row>
    <row r="454" spans="3:5" ht="18">
      <c r="C454" s="6"/>
      <c r="E454" s="6"/>
    </row>
    <row r="455" spans="3:5" ht="18">
      <c r="C455" s="6"/>
      <c r="E455" s="6"/>
    </row>
    <row r="456" spans="3:5" ht="18">
      <c r="C456" s="6"/>
      <c r="E456" s="6"/>
    </row>
    <row r="457" spans="3:5" ht="18">
      <c r="C457" s="6"/>
      <c r="E457" s="6"/>
    </row>
    <row r="458" spans="3:5" ht="18">
      <c r="C458" s="6"/>
      <c r="E458" s="6"/>
    </row>
    <row r="459" spans="3:5" ht="18">
      <c r="C459" s="6"/>
      <c r="E459" s="6"/>
    </row>
    <row r="460" spans="3:5" ht="18">
      <c r="C460" s="6"/>
      <c r="E460" s="6"/>
    </row>
    <row r="461" spans="3:5" ht="18">
      <c r="C461" s="6"/>
      <c r="E461" s="6"/>
    </row>
    <row r="462" spans="3:5" ht="18">
      <c r="C462" s="6"/>
      <c r="E462" s="6"/>
    </row>
    <row r="463" spans="3:5" ht="18">
      <c r="C463" s="6"/>
      <c r="E463" s="6"/>
    </row>
    <row r="464" spans="3:5" ht="18">
      <c r="C464" s="6"/>
      <c r="E464" s="6"/>
    </row>
    <row r="465" spans="3:5" ht="18">
      <c r="C465" s="6"/>
      <c r="E465" s="6"/>
    </row>
    <row r="466" spans="3:5" ht="18">
      <c r="C466" s="6"/>
      <c r="E466" s="6"/>
    </row>
    <row r="467" spans="3:5" ht="18">
      <c r="C467" s="6"/>
      <c r="E467" s="6"/>
    </row>
    <row r="468" spans="3:5" ht="18">
      <c r="C468" s="6"/>
      <c r="E468" s="6"/>
    </row>
    <row r="469" spans="3:5" ht="18">
      <c r="C469" s="6"/>
      <c r="E469" s="6"/>
    </row>
    <row r="470" spans="3:5" ht="18">
      <c r="C470" s="6"/>
      <c r="E470" s="6"/>
    </row>
    <row r="471" spans="3:5" ht="18">
      <c r="C471" s="6"/>
      <c r="E471" s="6"/>
    </row>
    <row r="472" spans="3:5" ht="18">
      <c r="C472" s="6"/>
      <c r="E472" s="6"/>
    </row>
    <row r="473" spans="3:5" ht="18">
      <c r="C473" s="6"/>
      <c r="E473" s="6"/>
    </row>
    <row r="474" spans="3:5" ht="18">
      <c r="C474" s="6"/>
      <c r="E474" s="6"/>
    </row>
    <row r="475" spans="3:5" ht="18">
      <c r="C475" s="6"/>
      <c r="E475" s="6"/>
    </row>
    <row r="476" spans="3:5" ht="18">
      <c r="C476" s="6"/>
      <c r="E476" s="6"/>
    </row>
    <row r="477" spans="3:5" ht="18">
      <c r="C477" s="6"/>
      <c r="E477" s="6"/>
    </row>
    <row r="478" spans="3:5" ht="18">
      <c r="C478" s="6"/>
      <c r="E478" s="6"/>
    </row>
    <row r="479" spans="3:5" ht="18">
      <c r="C479" s="6"/>
      <c r="E479" s="6"/>
    </row>
    <row r="480" spans="3:5" ht="18">
      <c r="C480" s="6"/>
      <c r="E480" s="6"/>
    </row>
    <row r="481" spans="3:5" ht="18">
      <c r="C481" s="6"/>
      <c r="E481" s="6"/>
    </row>
    <row r="482" spans="3:5" ht="18">
      <c r="C482" s="6"/>
      <c r="E482" s="6"/>
    </row>
    <row r="483" spans="3:5" ht="18">
      <c r="C483" s="6"/>
      <c r="E483" s="6"/>
    </row>
    <row r="484" spans="3:5" ht="18">
      <c r="C484" s="6"/>
      <c r="E484" s="6"/>
    </row>
    <row r="485" spans="3:5" ht="18">
      <c r="C485" s="6"/>
      <c r="E485" s="6"/>
    </row>
    <row r="486" spans="3:5" ht="18">
      <c r="C486" s="6"/>
      <c r="E486" s="6"/>
    </row>
    <row r="487" spans="3:5" ht="18">
      <c r="C487" s="6"/>
      <c r="E487" s="6"/>
    </row>
    <row r="488" spans="3:5" ht="18">
      <c r="C488" s="6"/>
      <c r="E488" s="6"/>
    </row>
    <row r="489" spans="3:5" ht="18">
      <c r="C489" s="6"/>
      <c r="E489" s="6"/>
    </row>
    <row r="490" spans="3:5" ht="18">
      <c r="C490" s="6"/>
      <c r="E490" s="6"/>
    </row>
    <row r="491" spans="3:5" ht="18">
      <c r="C491" s="6"/>
      <c r="E491" s="6"/>
    </row>
    <row r="492" spans="3:5" ht="18">
      <c r="C492" s="6"/>
      <c r="E492" s="6"/>
    </row>
    <row r="493" spans="3:5" ht="18">
      <c r="C493" s="6"/>
      <c r="E493" s="6"/>
    </row>
    <row r="494" spans="3:5" ht="18">
      <c r="C494" s="6"/>
      <c r="E494" s="6"/>
    </row>
    <row r="495" spans="3:5" ht="18">
      <c r="C495" s="6"/>
      <c r="E495" s="6"/>
    </row>
    <row r="496" spans="3:5" ht="18">
      <c r="C496" s="6"/>
      <c r="E496" s="6"/>
    </row>
    <row r="497" spans="3:5" ht="18">
      <c r="C497" s="6"/>
      <c r="E497" s="6"/>
    </row>
    <row r="498" spans="3:5" ht="18">
      <c r="C498" s="6"/>
      <c r="E498" s="6"/>
    </row>
    <row r="499" spans="3:5" ht="18">
      <c r="C499" s="6"/>
      <c r="E499" s="6"/>
    </row>
    <row r="500" spans="3:5" ht="18">
      <c r="C500" s="6"/>
      <c r="E500" s="6"/>
    </row>
    <row r="501" spans="3:5" ht="18">
      <c r="C501" s="6"/>
      <c r="E501" s="6"/>
    </row>
    <row r="502" spans="3:5" ht="18">
      <c r="C502" s="6"/>
      <c r="E502" s="6"/>
    </row>
    <row r="503" spans="3:5" ht="18">
      <c r="C503" s="6"/>
      <c r="E503" s="6"/>
    </row>
    <row r="504" spans="3:5" ht="18">
      <c r="C504" s="6"/>
      <c r="E504" s="6"/>
    </row>
    <row r="505" spans="3:5" ht="18">
      <c r="C505" s="6"/>
      <c r="E505" s="6"/>
    </row>
    <row r="506" spans="3:5" ht="18">
      <c r="C506" s="6"/>
      <c r="E506" s="6"/>
    </row>
    <row r="507" spans="3:5" ht="18">
      <c r="C507" s="6"/>
      <c r="E507" s="6"/>
    </row>
    <row r="508" spans="3:5" ht="18">
      <c r="C508" s="6"/>
      <c r="E508" s="6"/>
    </row>
    <row r="509" spans="3:5" ht="18">
      <c r="C509" s="6"/>
      <c r="E509" s="6"/>
    </row>
    <row r="510" spans="3:5" ht="18">
      <c r="C510" s="6"/>
      <c r="E510" s="6"/>
    </row>
    <row r="511" spans="3:5" ht="18">
      <c r="C511" s="6"/>
      <c r="E511" s="6"/>
    </row>
    <row r="512" spans="3:5" ht="18">
      <c r="C512" s="6"/>
      <c r="E512" s="6"/>
    </row>
    <row r="513" spans="3:5" ht="18">
      <c r="C513" s="6"/>
      <c r="E513" s="6"/>
    </row>
    <row r="514" spans="3:5" ht="18">
      <c r="C514" s="6"/>
      <c r="E514" s="6"/>
    </row>
    <row r="515" spans="3:5" ht="18">
      <c r="C515" s="6"/>
      <c r="E515" s="6"/>
    </row>
    <row r="516" spans="3:5" ht="18">
      <c r="C516" s="6"/>
      <c r="E516" s="6"/>
    </row>
    <row r="517" spans="3:5" ht="18">
      <c r="C517" s="6"/>
      <c r="E517" s="6"/>
    </row>
    <row r="518" spans="3:5" ht="18">
      <c r="C518" s="6"/>
      <c r="E518" s="6"/>
    </row>
    <row r="519" spans="3:5" ht="18">
      <c r="C519" s="6"/>
      <c r="E519" s="6"/>
    </row>
    <row r="520" spans="3:5" ht="18">
      <c r="C520" s="6"/>
      <c r="E520" s="6"/>
    </row>
    <row r="521" spans="3:5" ht="18">
      <c r="C521" s="6"/>
      <c r="E521" s="6"/>
    </row>
    <row r="522" spans="3:5" ht="18">
      <c r="C522" s="6"/>
      <c r="E522" s="6"/>
    </row>
    <row r="523" spans="3:5" ht="18">
      <c r="C523" s="6"/>
      <c r="E523" s="6"/>
    </row>
    <row r="524" spans="3:5" ht="18">
      <c r="C524" s="6"/>
      <c r="E524" s="6"/>
    </row>
    <row r="525" spans="3:5" ht="18">
      <c r="C525" s="6"/>
      <c r="E525" s="6"/>
    </row>
    <row r="526" spans="3:5" ht="18">
      <c r="C526" s="6"/>
      <c r="E526" s="6"/>
    </row>
    <row r="527" spans="3:5" ht="18">
      <c r="C527" s="6"/>
      <c r="E527" s="6"/>
    </row>
    <row r="528" spans="3:5" ht="18">
      <c r="C528" s="6"/>
      <c r="E528" s="6"/>
    </row>
    <row r="529" spans="3:5" ht="18">
      <c r="C529" s="6"/>
      <c r="E529" s="6"/>
    </row>
    <row r="530" spans="3:5" ht="18">
      <c r="C530" s="6"/>
      <c r="E530" s="6"/>
    </row>
    <row r="531" spans="3:5" ht="18">
      <c r="C531" s="6"/>
      <c r="E531" s="6"/>
    </row>
    <row r="532" spans="3:5" ht="18">
      <c r="C532" s="6"/>
      <c r="E532" s="6"/>
    </row>
    <row r="533" spans="3:5" ht="18">
      <c r="C533" s="6"/>
      <c r="E533" s="6"/>
    </row>
    <row r="534" spans="3:5" ht="18">
      <c r="C534" s="6"/>
      <c r="E534" s="6"/>
    </row>
    <row r="535" spans="3:5" ht="18">
      <c r="C535" s="6"/>
      <c r="E535" s="6"/>
    </row>
    <row r="536" spans="3:5" ht="18">
      <c r="C536" s="6"/>
      <c r="E536" s="6"/>
    </row>
    <row r="537" spans="3:5" ht="18">
      <c r="C537" s="6"/>
      <c r="E537" s="6"/>
    </row>
    <row r="538" spans="3:5" ht="18">
      <c r="C538" s="6"/>
      <c r="E538" s="6"/>
    </row>
    <row r="539" spans="3:5" ht="18">
      <c r="C539" s="6"/>
      <c r="E539" s="6"/>
    </row>
    <row r="540" spans="3:5" ht="18">
      <c r="C540" s="6"/>
      <c r="E540" s="6"/>
    </row>
    <row r="541" spans="3:5" ht="18">
      <c r="C541" s="6"/>
      <c r="E541" s="6"/>
    </row>
    <row r="542" spans="3:5" ht="18">
      <c r="C542" s="6"/>
      <c r="E542" s="6"/>
    </row>
    <row r="543" spans="3:5" ht="18">
      <c r="C543" s="6"/>
      <c r="E543" s="6"/>
    </row>
    <row r="544" spans="3:5" ht="18">
      <c r="C544" s="6"/>
      <c r="E544" s="6"/>
    </row>
    <row r="545" spans="3:5" ht="18">
      <c r="C545" s="6"/>
      <c r="E545" s="6"/>
    </row>
    <row r="546" spans="3:5" ht="18">
      <c r="C546" s="6"/>
      <c r="E546" s="6"/>
    </row>
    <row r="547" spans="3:5" ht="18">
      <c r="C547" s="6"/>
      <c r="E547" s="6"/>
    </row>
    <row r="548" spans="3:5" ht="18">
      <c r="C548" s="6"/>
      <c r="E548" s="6"/>
    </row>
    <row r="549" spans="3:5" ht="18">
      <c r="C549" s="6"/>
      <c r="E549" s="6"/>
    </row>
    <row r="550" spans="3:5" ht="18">
      <c r="C550" s="6"/>
      <c r="E550" s="6"/>
    </row>
    <row r="551" spans="3:5" ht="18">
      <c r="C551" s="6"/>
      <c r="E551" s="6"/>
    </row>
    <row r="552" spans="3:5" ht="18">
      <c r="C552" s="6"/>
      <c r="E552" s="6"/>
    </row>
    <row r="553" spans="3:5" ht="18">
      <c r="C553" s="6"/>
      <c r="E553" s="6"/>
    </row>
    <row r="554" spans="3:5" ht="18">
      <c r="C554" s="6"/>
      <c r="E554" s="6"/>
    </row>
    <row r="555" spans="3:5" ht="18">
      <c r="C555" s="6"/>
      <c r="E555" s="6"/>
    </row>
    <row r="556" spans="3:5" ht="18">
      <c r="C556" s="6"/>
      <c r="E556" s="6"/>
    </row>
    <row r="557" spans="3:5" ht="18">
      <c r="C557" s="6"/>
      <c r="E557" s="6"/>
    </row>
    <row r="558" spans="3:5" ht="18">
      <c r="C558" s="6"/>
      <c r="E558" s="6"/>
    </row>
    <row r="559" spans="3:5" ht="18">
      <c r="C559" s="6"/>
      <c r="E559" s="6"/>
    </row>
    <row r="560" spans="3:5" ht="18">
      <c r="C560" s="6"/>
      <c r="E560" s="6"/>
    </row>
    <row r="561" spans="3:5" ht="18">
      <c r="C561" s="6"/>
      <c r="E561" s="6"/>
    </row>
    <row r="562" spans="3:5" ht="18">
      <c r="C562" s="6"/>
      <c r="E562" s="6"/>
    </row>
    <row r="563" spans="3:5" ht="18">
      <c r="C563" s="6"/>
      <c r="E563" s="6"/>
    </row>
    <row r="564" spans="3:5" ht="18">
      <c r="C564" s="6"/>
      <c r="E564" s="6"/>
    </row>
    <row r="565" spans="3:5" ht="18">
      <c r="C565" s="6"/>
      <c r="E565" s="6"/>
    </row>
    <row r="566" spans="3:5" ht="18">
      <c r="C566" s="6"/>
      <c r="E566" s="6"/>
    </row>
    <row r="567" spans="3:5" ht="18">
      <c r="C567" s="6"/>
      <c r="E567" s="6"/>
    </row>
    <row r="568" spans="3:5" ht="18">
      <c r="C568" s="6"/>
      <c r="E568" s="6"/>
    </row>
    <row r="569" spans="3:5" ht="18">
      <c r="C569" s="6"/>
      <c r="E569" s="6"/>
    </row>
    <row r="570" spans="3:5" ht="18">
      <c r="C570" s="6"/>
      <c r="E570" s="6"/>
    </row>
    <row r="571" spans="3:5" ht="18">
      <c r="C571" s="6"/>
      <c r="E571" s="6"/>
    </row>
    <row r="572" spans="3:5" ht="18">
      <c r="C572" s="6"/>
      <c r="E572" s="6"/>
    </row>
    <row r="573" spans="3:5" ht="18">
      <c r="C573" s="6"/>
      <c r="E573" s="6"/>
    </row>
    <row r="574" spans="3:5" ht="18">
      <c r="C574" s="6"/>
      <c r="E574" s="6"/>
    </row>
    <row r="575" spans="3:5" ht="18">
      <c r="C575" s="6"/>
      <c r="E575" s="6"/>
    </row>
    <row r="576" spans="3:5" ht="18">
      <c r="C576" s="6"/>
      <c r="E576" s="6"/>
    </row>
    <row r="577" spans="3:5" ht="18">
      <c r="C577" s="6"/>
      <c r="E577" s="6"/>
    </row>
    <row r="578" spans="3:5" ht="18">
      <c r="C578" s="6"/>
      <c r="E578" s="6"/>
    </row>
    <row r="579" spans="3:5" ht="18">
      <c r="C579" s="6"/>
      <c r="E579" s="6"/>
    </row>
    <row r="580" spans="3:5" ht="18">
      <c r="C580" s="6"/>
      <c r="E580" s="6"/>
    </row>
    <row r="581" spans="3:5" ht="18">
      <c r="C581" s="6"/>
      <c r="E581" s="6"/>
    </row>
    <row r="582" spans="3:5" ht="18">
      <c r="C582" s="6"/>
      <c r="E582" s="6"/>
    </row>
    <row r="583" spans="3:5" ht="18">
      <c r="C583" s="6"/>
      <c r="E583" s="6"/>
    </row>
    <row r="584" spans="3:5" ht="18">
      <c r="C584" s="6"/>
      <c r="E584" s="6"/>
    </row>
    <row r="585" spans="3:5" ht="18">
      <c r="C585" s="6"/>
      <c r="E585" s="6"/>
    </row>
    <row r="586" spans="3:5" ht="18">
      <c r="C586" s="6"/>
      <c r="E586" s="6"/>
    </row>
    <row r="587" spans="3:5" ht="18">
      <c r="C587" s="6"/>
      <c r="E587" s="6"/>
    </row>
    <row r="588" spans="3:5" ht="18">
      <c r="C588" s="6"/>
      <c r="E588" s="6"/>
    </row>
    <row r="589" spans="3:5" ht="18">
      <c r="C589" s="6"/>
      <c r="E589" s="6"/>
    </row>
    <row r="590" spans="3:5" ht="18">
      <c r="C590" s="6"/>
      <c r="E590" s="6"/>
    </row>
    <row r="591" spans="3:5" ht="18">
      <c r="C591" s="6"/>
      <c r="E591" s="6"/>
    </row>
    <row r="592" spans="3:5" ht="18">
      <c r="C592" s="6"/>
      <c r="E592" s="6"/>
    </row>
    <row r="593" spans="3:5" ht="18">
      <c r="C593" s="6"/>
      <c r="E593" s="6"/>
    </row>
    <row r="594" spans="3:5" ht="18">
      <c r="C594" s="6"/>
      <c r="E594" s="6"/>
    </row>
    <row r="595" spans="3:5" ht="18">
      <c r="C595" s="6"/>
      <c r="E595" s="6"/>
    </row>
    <row r="596" spans="3:5" ht="18">
      <c r="C596" s="6"/>
      <c r="E596" s="6"/>
    </row>
    <row r="597" spans="3:5" ht="18">
      <c r="C597" s="6"/>
      <c r="E597" s="6"/>
    </row>
    <row r="598" spans="3:5" ht="18">
      <c r="C598" s="6"/>
      <c r="E598" s="6"/>
    </row>
    <row r="599" spans="3:5" ht="18">
      <c r="C599" s="6"/>
      <c r="E599" s="6"/>
    </row>
    <row r="600" spans="3:5" ht="18">
      <c r="C600" s="6"/>
      <c r="E600" s="6"/>
    </row>
    <row r="601" spans="3:5" ht="18">
      <c r="C601" s="6"/>
      <c r="E601" s="6"/>
    </row>
    <row r="602" spans="3:5" ht="18">
      <c r="C602" s="6"/>
      <c r="E602" s="6"/>
    </row>
    <row r="603" spans="3:5" ht="18">
      <c r="C603" s="6"/>
      <c r="E603" s="6"/>
    </row>
    <row r="604" spans="3:5" ht="18">
      <c r="C604" s="6"/>
      <c r="E604" s="6"/>
    </row>
    <row r="605" spans="3:5" ht="18">
      <c r="C605" s="6"/>
      <c r="E605" s="6"/>
    </row>
    <row r="606" spans="3:5" ht="18">
      <c r="C606" s="6"/>
      <c r="E606" s="6"/>
    </row>
    <row r="607" spans="3:5" ht="18">
      <c r="C607" s="6"/>
      <c r="E607" s="6"/>
    </row>
    <row r="608" spans="3:5" ht="18">
      <c r="C608" s="6"/>
      <c r="E608" s="6"/>
    </row>
    <row r="609" spans="3:5" ht="18">
      <c r="C609" s="6"/>
      <c r="E609" s="6"/>
    </row>
    <row r="610" spans="3:5" ht="18">
      <c r="C610" s="6"/>
      <c r="E610" s="6"/>
    </row>
    <row r="611" spans="3:5" ht="18">
      <c r="C611" s="6"/>
      <c r="E611" s="6"/>
    </row>
    <row r="612" spans="3:5" ht="18">
      <c r="C612" s="6"/>
      <c r="E612" s="6"/>
    </row>
    <row r="613" spans="3:5" ht="18">
      <c r="C613" s="6"/>
      <c r="E613" s="6"/>
    </row>
    <row r="614" spans="3:5" ht="18">
      <c r="C614" s="6"/>
      <c r="E614" s="6"/>
    </row>
    <row r="615" spans="3:5" ht="18">
      <c r="C615" s="6"/>
      <c r="E615" s="6"/>
    </row>
    <row r="616" spans="3:5" ht="18">
      <c r="C616" s="6"/>
      <c r="E616" s="6"/>
    </row>
    <row r="617" spans="3:5" ht="18">
      <c r="C617" s="6"/>
      <c r="E617" s="6"/>
    </row>
    <row r="618" spans="3:5" ht="18">
      <c r="C618" s="6"/>
      <c r="E618" s="6"/>
    </row>
    <row r="619" spans="3:5" ht="18">
      <c r="C619" s="6"/>
      <c r="E619" s="6"/>
    </row>
    <row r="620" spans="3:5" ht="18">
      <c r="C620" s="6"/>
      <c r="E620" s="6"/>
    </row>
    <row r="621" spans="3:5" ht="18">
      <c r="C621" s="6"/>
      <c r="E621" s="6"/>
    </row>
    <row r="622" spans="3:5" ht="18">
      <c r="C622" s="6"/>
      <c r="E622" s="6"/>
    </row>
    <row r="623" spans="3:5" ht="18">
      <c r="C623" s="6"/>
      <c r="E623" s="6"/>
    </row>
    <row r="624" spans="3:5" ht="18">
      <c r="C624" s="6"/>
      <c r="E624" s="6"/>
    </row>
    <row r="625" spans="3:5" ht="18">
      <c r="C625" s="6"/>
      <c r="E625" s="6"/>
    </row>
    <row r="626" spans="3:5" ht="18">
      <c r="C626" s="6"/>
      <c r="E626" s="6"/>
    </row>
    <row r="627" spans="3:5" ht="18">
      <c r="C627" s="6"/>
      <c r="E627" s="6"/>
    </row>
    <row r="628" spans="3:5" ht="18">
      <c r="C628" s="6"/>
      <c r="E628" s="6"/>
    </row>
    <row r="629" spans="3:5" ht="18">
      <c r="C629" s="6"/>
      <c r="E629" s="6"/>
    </row>
    <row r="630" spans="3:5" ht="18">
      <c r="C630" s="6"/>
      <c r="E630" s="6"/>
    </row>
    <row r="631" spans="3:5" ht="18">
      <c r="C631" s="6"/>
      <c r="E631" s="6"/>
    </row>
    <row r="632" spans="3:5" ht="18">
      <c r="C632" s="6"/>
      <c r="E632" s="6"/>
    </row>
    <row r="633" spans="3:5" ht="18">
      <c r="C633" s="6"/>
      <c r="E633" s="6"/>
    </row>
    <row r="634" spans="3:5" ht="18">
      <c r="C634" s="6"/>
      <c r="E634" s="6"/>
    </row>
    <row r="635" spans="3:5" ht="18">
      <c r="C635" s="6"/>
      <c r="E635" s="6"/>
    </row>
    <row r="636" spans="3:5" ht="18">
      <c r="C636" s="6"/>
      <c r="E636" s="6"/>
    </row>
    <row r="637" spans="3:5" ht="18">
      <c r="C637" s="6"/>
      <c r="E637" s="6"/>
    </row>
    <row r="638" spans="3:5" ht="18">
      <c r="C638" s="6"/>
      <c r="E638" s="6"/>
    </row>
    <row r="639" spans="3:5" ht="18">
      <c r="C639" s="6"/>
      <c r="E639" s="6"/>
    </row>
    <row r="640" spans="3:5" ht="18">
      <c r="C640" s="6"/>
      <c r="E640" s="6"/>
    </row>
    <row r="641" spans="3:5" ht="18">
      <c r="C641" s="6"/>
      <c r="E641" s="6"/>
    </row>
    <row r="642" spans="3:5" ht="18">
      <c r="C642" s="6"/>
      <c r="E642" s="6"/>
    </row>
    <row r="643" spans="3:5" ht="18">
      <c r="C643" s="6"/>
      <c r="E643" s="6"/>
    </row>
    <row r="644" spans="3:5" ht="18">
      <c r="C644" s="6"/>
      <c r="E644" s="6"/>
    </row>
    <row r="645" spans="3:5" ht="18">
      <c r="C645" s="6"/>
      <c r="E645" s="6"/>
    </row>
    <row r="646" spans="3:5" ht="18">
      <c r="C646" s="6"/>
      <c r="E646" s="6"/>
    </row>
    <row r="647" spans="3:5" ht="18">
      <c r="C647" s="6"/>
      <c r="E647" s="6"/>
    </row>
    <row r="648" spans="3:5" ht="18">
      <c r="C648" s="6"/>
      <c r="E648" s="6"/>
    </row>
    <row r="649" ht="18">
      <c r="E649" s="6"/>
    </row>
    <row r="650" ht="18">
      <c r="E650" s="6"/>
    </row>
    <row r="651" ht="18">
      <c r="E651" s="6"/>
    </row>
    <row r="652" ht="18">
      <c r="E652" s="6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u251314</cp:lastModifiedBy>
  <cp:lastPrinted>2020-05-19T11:52:25Z</cp:lastPrinted>
  <dcterms:created xsi:type="dcterms:W3CDTF">2003-04-04T06:54:01Z</dcterms:created>
  <dcterms:modified xsi:type="dcterms:W3CDTF">2020-05-19T11:52:37Z</dcterms:modified>
  <cp:category/>
  <cp:version/>
  <cp:contentType/>
  <cp:contentStatus/>
</cp:coreProperties>
</file>